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codeName="DieseArbeitsmappe" autoCompressPictures="0"/>
  <mc:AlternateContent xmlns:mc="http://schemas.openxmlformats.org/markup-compatibility/2006">
    <mc:Choice Requires="x15">
      <x15ac:absPath xmlns:x15ac="http://schemas.microsoft.com/office/spreadsheetml/2010/11/ac" url="https://d.docs.live.net/9f5735157d783ede/Dokumente/Hockey/SHV Jugend/2024 Qualifikation/"/>
    </mc:Choice>
  </mc:AlternateContent>
  <xr:revisionPtr revIDLastSave="0" documentId="8_{1ECD9C89-DF82-954B-AE33-FCACA0CC60CD}" xr6:coauthVersionLast="47" xr6:coauthVersionMax="47" xr10:uidLastSave="{00000000-0000-0000-0000-000000000000}"/>
  <bookViews>
    <workbookView xWindow="3980" yWindow="500" windowWidth="22360" windowHeight="16420" tabRatio="871" activeTab="2" xr2:uid="{00000000-000D-0000-FFFF-FFFF00000000}"/>
  </bookViews>
  <sheets>
    <sheet name="Spieldaten" sheetId="5" r:id="rId1"/>
    <sheet name="Kosten-SR - BE" sheetId="4" r:id="rId2"/>
    <sheet name="Abrechnungsformular" sheetId="1" r:id="rId3"/>
    <sheet name="Vorgabewerte" sheetId="20" state="hidden" r:id="rId4"/>
    <sheet name="Spielberichtsbogen" sheetId="19" state="hidden" r:id="rId5"/>
  </sheets>
  <definedNames>
    <definedName name="_xlnm._FilterDatabase" localSheetId="0" hidden="1">Spieldaten!$A$11:$E$11</definedName>
    <definedName name="Altersklasse">Vorgabewerte!$C$1:$C$7</definedName>
    <definedName name="Datum">Vorgabewerte!$B$1:$B$4</definedName>
    <definedName name="_xlnm.Print_Area" localSheetId="2">Abrechnungsformular!$A$1:$K$46</definedName>
    <definedName name="_xlnm.Print_Area" localSheetId="1">'Kosten-SR - BE'!$A$1:$P$39</definedName>
    <definedName name="_xlnm.Print_Area" localSheetId="4">Spielberichtsbogen!$C$1:$AC$58</definedName>
    <definedName name="_xlnm.Print_Area" localSheetId="0">Spieldaten!$A$1:$L$24</definedName>
    <definedName name="Turnierleitung">Vorgabewerte!$E$2:$E$5</definedName>
    <definedName name="Typ">Vorgabewerte!$A$1:$A$3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4" l="1"/>
  <c r="E20" i="4"/>
  <c r="E21" i="4"/>
  <c r="E22" i="4"/>
  <c r="E23" i="4"/>
  <c r="E18" i="4"/>
  <c r="H30" i="1"/>
  <c r="H31" i="1"/>
  <c r="H32" i="1"/>
  <c r="H29" i="1"/>
  <c r="N26" i="4"/>
  <c r="N27" i="4"/>
  <c r="N28" i="4"/>
  <c r="N25" i="4"/>
  <c r="N19" i="4"/>
  <c r="N20" i="4"/>
  <c r="N21" i="4"/>
  <c r="N22" i="4"/>
  <c r="N23" i="4"/>
  <c r="N18" i="4"/>
  <c r="H20" i="4"/>
  <c r="F25" i="1" s="1"/>
  <c r="H21" i="4"/>
  <c r="F26" i="1" s="1"/>
  <c r="H22" i="4"/>
  <c r="F27" i="1" s="1"/>
  <c r="H23" i="4"/>
  <c r="F28" i="1" s="1"/>
  <c r="E27" i="4"/>
  <c r="E28" i="4"/>
  <c r="H25" i="1"/>
  <c r="H26" i="1"/>
  <c r="H27" i="1"/>
  <c r="H28" i="1"/>
  <c r="H24" i="1"/>
  <c r="H23" i="1"/>
  <c r="F29" i="1"/>
  <c r="F30" i="1"/>
  <c r="F31" i="1"/>
  <c r="F32" i="1"/>
  <c r="G23" i="1"/>
  <c r="D32" i="1" l="1"/>
  <c r="D31" i="1"/>
  <c r="I30" i="1"/>
  <c r="I31" i="1"/>
  <c r="I32" i="1"/>
  <c r="I29" i="1"/>
  <c r="G30" i="1"/>
  <c r="G31" i="1"/>
  <c r="G32" i="1"/>
  <c r="G29" i="1"/>
  <c r="E30" i="1"/>
  <c r="E31" i="1"/>
  <c r="E32" i="1"/>
  <c r="E29" i="1"/>
  <c r="C30" i="1"/>
  <c r="C31" i="1"/>
  <c r="C32" i="1"/>
  <c r="C29" i="1"/>
  <c r="H17" i="1" l="1"/>
  <c r="B32" i="1"/>
  <c r="B31" i="1"/>
  <c r="B30" i="1"/>
  <c r="B29" i="1"/>
  <c r="C2" i="1"/>
  <c r="I27" i="1"/>
  <c r="I28" i="1"/>
  <c r="G27" i="1"/>
  <c r="G28" i="1"/>
  <c r="E27" i="1"/>
  <c r="E28" i="1"/>
  <c r="C27" i="1"/>
  <c r="C28" i="1"/>
  <c r="D14" i="1"/>
  <c r="E14" i="1"/>
  <c r="D13" i="1"/>
  <c r="E13" i="1"/>
  <c r="D15" i="1"/>
  <c r="E15" i="1"/>
  <c r="D16" i="1"/>
  <c r="E16" i="1"/>
  <c r="F43" i="1"/>
  <c r="E23" i="1"/>
  <c r="E24" i="1"/>
  <c r="G24" i="1"/>
  <c r="I24" i="1"/>
  <c r="E25" i="1"/>
  <c r="G25" i="1"/>
  <c r="I25" i="1"/>
  <c r="E26" i="1"/>
  <c r="G26" i="1"/>
  <c r="I26" i="1"/>
  <c r="D2" i="20"/>
  <c r="G35" i="1"/>
  <c r="D37" i="1" s="1"/>
  <c r="C25" i="1"/>
  <c r="C16" i="1"/>
  <c r="C15" i="1"/>
  <c r="C26" i="1"/>
  <c r="B6" i="4"/>
  <c r="W10" i="19"/>
  <c r="Y56" i="19"/>
  <c r="Y54" i="19"/>
  <c r="Y52" i="19"/>
  <c r="X10" i="19"/>
  <c r="Z10" i="19"/>
  <c r="Y10" i="19"/>
  <c r="V10" i="19"/>
  <c r="J10" i="4"/>
  <c r="G10" i="4"/>
  <c r="D10" i="4"/>
  <c r="C5" i="1"/>
  <c r="I5" i="1"/>
  <c r="F5" i="1"/>
  <c r="C17" i="1"/>
  <c r="C14" i="1"/>
  <c r="C13" i="1"/>
  <c r="C24" i="1"/>
  <c r="C23" i="1"/>
  <c r="O28" i="4" l="1"/>
  <c r="O27" i="4"/>
  <c r="H18" i="4"/>
  <c r="H19" i="4"/>
  <c r="F24" i="1" s="1"/>
  <c r="C40" i="1"/>
  <c r="F14" i="1"/>
  <c r="H14" i="1" s="1"/>
  <c r="E40" i="1" s="1"/>
  <c r="C39" i="1"/>
  <c r="F13" i="1"/>
  <c r="H13" i="1" s="1"/>
  <c r="E39" i="1" s="1"/>
  <c r="C42" i="1"/>
  <c r="F16" i="1"/>
  <c r="H16" i="1" s="1"/>
  <c r="E42" i="1" s="1"/>
  <c r="C41" i="1"/>
  <c r="F15" i="1"/>
  <c r="H15" i="1" s="1"/>
  <c r="E41" i="1" s="1"/>
  <c r="E26" i="4"/>
  <c r="O26" i="4" s="1"/>
  <c r="E25" i="4"/>
  <c r="I23" i="1"/>
  <c r="D29" i="1" l="1"/>
  <c r="O25" i="4"/>
  <c r="D30" i="1"/>
  <c r="J30" i="1" s="1"/>
  <c r="D23" i="1"/>
  <c r="O23" i="4"/>
  <c r="D28" i="1"/>
  <c r="J28" i="1" s="1"/>
  <c r="O20" i="4"/>
  <c r="D25" i="1"/>
  <c r="J25" i="1" s="1"/>
  <c r="D24" i="1"/>
  <c r="J24" i="1" s="1"/>
  <c r="O21" i="4"/>
  <c r="D26" i="1"/>
  <c r="J26" i="1" s="1"/>
  <c r="O22" i="4"/>
  <c r="D27" i="1"/>
  <c r="J27" i="1" s="1"/>
  <c r="J31" i="1"/>
  <c r="F23" i="1"/>
  <c r="O18" i="4"/>
  <c r="O19" i="4"/>
  <c r="J32" i="1"/>
  <c r="J29" i="1"/>
  <c r="I19" i="1"/>
  <c r="J23" i="1" l="1"/>
  <c r="J33" i="1" s="1"/>
  <c r="F44" i="1" s="1"/>
  <c r="L31" i="4"/>
  <c r="J35" i="1" l="1"/>
  <c r="D40" i="1" s="1"/>
  <c r="F40" i="1" s="1"/>
  <c r="D42" i="1" l="1"/>
  <c r="F42" i="1" s="1"/>
  <c r="D41" i="1"/>
  <c r="F41" i="1" s="1"/>
  <c r="D39" i="1"/>
  <c r="F39" i="1" s="1"/>
  <c r="F45" i="1" l="1"/>
  <c r="A30" i="1"/>
  <c r="A31" i="1"/>
  <c r="A32" i="1"/>
</calcChain>
</file>

<file path=xl/sharedStrings.xml><?xml version="1.0" encoding="utf-8"?>
<sst xmlns="http://schemas.openxmlformats.org/spreadsheetml/2006/main" count="268" uniqueCount="197">
  <si>
    <t>1.</t>
  </si>
  <si>
    <t>2.</t>
  </si>
  <si>
    <t>km-Satz</t>
  </si>
  <si>
    <t>Anzahl</t>
  </si>
  <si>
    <t>Personen</t>
  </si>
  <si>
    <t>Kilometer</t>
  </si>
  <si>
    <t>B : Schiedsrichter und Turnierleitung:</t>
  </si>
  <si>
    <t>Betrag:</t>
  </si>
  <si>
    <t>Sp. Leitg.</t>
  </si>
  <si>
    <t>Aufw. Ent.</t>
  </si>
  <si>
    <t>Über-</t>
  </si>
  <si>
    <t>nachtung</t>
  </si>
  <si>
    <t>Fahrt-</t>
  </si>
  <si>
    <t>kosten</t>
  </si>
  <si>
    <t>SR</t>
  </si>
  <si>
    <t>Summe:</t>
  </si>
  <si>
    <t>Teilsumme A:</t>
  </si>
  <si>
    <t>Teilsumme B:</t>
  </si>
  <si>
    <t>Anteil</t>
  </si>
  <si>
    <t>+ erhält</t>
  </si>
  <si>
    <t>- zahlt</t>
  </si>
  <si>
    <t>Unterschrift:</t>
  </si>
  <si>
    <t>Teilnehmer / Verein:</t>
  </si>
  <si>
    <t>Teilnehmer / Verein</t>
  </si>
  <si>
    <t>Tage-</t>
  </si>
  <si>
    <t>geld</t>
  </si>
  <si>
    <t>Ausrichter</t>
  </si>
  <si>
    <t>Entfernungs-</t>
  </si>
  <si>
    <t>Organisationskosten Ausrichter</t>
  </si>
  <si>
    <t>Aufwendungen für SR und TL</t>
  </si>
  <si>
    <t>Ort:</t>
  </si>
  <si>
    <t>Altersklasse:</t>
  </si>
  <si>
    <t>Datum:</t>
  </si>
  <si>
    <t>Kostenaufstellung Schiedsrichter und Turnierleitung</t>
  </si>
  <si>
    <t>Schiedsrichter und Turnierleitung:</t>
  </si>
  <si>
    <t>Gesamtbetrag SR / TL:</t>
  </si>
  <si>
    <t>A</t>
  </si>
  <si>
    <t>kilometer</t>
  </si>
  <si>
    <t>(ebenso wie die Daten der Schiedsrichter und Turnierleitung aus "Kosten-SR-TL")</t>
  </si>
  <si>
    <t>Bitte die gelben Felder ausfüllen !!</t>
  </si>
  <si>
    <t>Die hier eingegebenen Daten werden automatisch in das Abrechnungsformular eingefügt.</t>
  </si>
  <si>
    <t>Dateneingabe:</t>
  </si>
  <si>
    <t>Die Vereinsnamen und Daten werden automatisch aus der Tabelle "Turnierdaten" übernommen.</t>
  </si>
  <si>
    <t>hier genügt Vereinskürzel</t>
  </si>
  <si>
    <t>Diff.-Probe</t>
  </si>
  <si>
    <t xml:space="preserve">  hier anklicken und den Eurobetrag wählen.</t>
  </si>
  <si>
    <t>bitte wählen</t>
  </si>
  <si>
    <t>gelbes Feld anklicken und das Turnier wählen</t>
  </si>
  <si>
    <t>↑</t>
  </si>
  <si>
    <t>männl. Jgd A</t>
  </si>
  <si>
    <t>männl. Jgd B</t>
  </si>
  <si>
    <t>Mädchen A</t>
  </si>
  <si>
    <t>Knaben A</t>
  </si>
  <si>
    <t>weibl. Jgd A</t>
  </si>
  <si>
    <t>weibl. Jgd B</t>
  </si>
  <si>
    <t xml:space="preserve"> hier anklicken und wählen</t>
  </si>
  <si>
    <t>BE</t>
  </si>
  <si>
    <t>-</t>
  </si>
  <si>
    <r>
      <t>A : Organisations- und Fahrtkosten:</t>
    </r>
    <r>
      <rPr>
        <b/>
        <sz val="7"/>
        <rFont val="Verdana"/>
        <family val="2"/>
      </rPr>
      <t xml:space="preserve"> </t>
    </r>
    <r>
      <rPr>
        <sz val="7"/>
        <rFont val="Verdana"/>
        <family val="2"/>
      </rPr>
      <t>(maximal 17 Personen x 0,12 € pro Entfernungs-km)</t>
    </r>
  </si>
  <si>
    <t>Unterschrift Spielleitung</t>
  </si>
  <si>
    <t>Unterschrift Schiedsrichter</t>
  </si>
  <si>
    <t>Summe</t>
  </si>
  <si>
    <t>PKW</t>
  </si>
  <si>
    <t>Bahn / Flug</t>
  </si>
  <si>
    <t>Verein</t>
  </si>
  <si>
    <t>Name Schiedsrichterbeobachter</t>
  </si>
  <si>
    <t>Spesen</t>
  </si>
  <si>
    <t>SPAE</t>
  </si>
  <si>
    <t>SR Nummer</t>
  </si>
  <si>
    <t>Name Schiedsrichter</t>
  </si>
  <si>
    <t xml:space="preserve">Mit der innerhalb von 30 Minuten nach Spielschluss zu leistenden Unterschrift des Betreuers oder Mannschaftsführers  wird die Kenntnisnahme
 der von den Schiedsrichtern vorgenommenen Eintragungen bestätigt. Hinsichtlich der Zulässigkeit eines Einspruchs wird auf § 51 SPO DHB verwiesen. </t>
  </si>
  <si>
    <t>Unterschrift Betreuer oder Mannschaftsführer</t>
  </si>
  <si>
    <t>Bemerkungen (fehlender Spielerpass, Begründung rote Karte, Erfassung Einspruch gemäß § 51 SPO DHB etc.)</t>
  </si>
  <si>
    <t>Begründung Hinausstellung:                            1  unsportliches Verhalten          2  Foulspiel          3  ständiges Reklamieren</t>
  </si>
  <si>
    <t>Der Spielbericht ist gut lesbar auszufüllen und der Mannschaftsführer ist zu unterstreichen.
Mit der Unterschrift des Betreuers oder Mannschaftsführers wird die Richtigkeit der von ihnen vorgenommenen Eintragungen bestätigt.</t>
  </si>
  <si>
    <t>Unterschrift Betreuer
oder Mannschaftsführer</t>
  </si>
  <si>
    <t>Co-Trainer</t>
  </si>
  <si>
    <t>Arzt</t>
  </si>
  <si>
    <t>Betreuer</t>
  </si>
  <si>
    <t>Physio</t>
  </si>
  <si>
    <t>ETw</t>
  </si>
  <si>
    <t>Trainer</t>
  </si>
  <si>
    <t>Tw</t>
  </si>
  <si>
    <t>C</t>
  </si>
  <si>
    <t>rot</t>
  </si>
  <si>
    <t>gelb-rot</t>
  </si>
  <si>
    <t>gelb</t>
  </si>
  <si>
    <t>Pass-Nr.</t>
  </si>
  <si>
    <t>C
ETw</t>
  </si>
  <si>
    <t>Name, Vorname</t>
  </si>
  <si>
    <t>Trikot Nr.</t>
  </si>
  <si>
    <t>Westdeutscher HV</t>
  </si>
  <si>
    <t>Thüringer HSpV</t>
  </si>
  <si>
    <t>Halle</t>
  </si>
  <si>
    <t>Schleswig-Holsteinischer HV</t>
  </si>
  <si>
    <t>Feld</t>
  </si>
  <si>
    <t>TW-Trikot</t>
  </si>
  <si>
    <t>Stutzen</t>
  </si>
  <si>
    <t>Hose / Rock</t>
  </si>
  <si>
    <t>Trikotfarbe</t>
  </si>
  <si>
    <t>HV Sachsen-Anhalt</t>
  </si>
  <si>
    <t>Sächsischer HV</t>
  </si>
  <si>
    <t>Kna C</t>
  </si>
  <si>
    <t>HV Rheinland-Pfalz/Saar</t>
  </si>
  <si>
    <t>Mä C</t>
  </si>
  <si>
    <t>Niedersächsischer HV</t>
  </si>
  <si>
    <t>Kna B</t>
  </si>
  <si>
    <t>Gastverein</t>
  </si>
  <si>
    <t>Halbzeit</t>
  </si>
  <si>
    <t>Heimverein</t>
  </si>
  <si>
    <t>HV Mecklenburg-Vorpommern</t>
  </si>
  <si>
    <t>Mä B</t>
  </si>
  <si>
    <t>Endergebnis</t>
  </si>
  <si>
    <t>Hessischer HV</t>
  </si>
  <si>
    <t>Kna A</t>
  </si>
  <si>
    <t>Verbandsliga</t>
  </si>
  <si>
    <t>Saison</t>
  </si>
  <si>
    <t>Hamburger HV</t>
  </si>
  <si>
    <t>Mä A</t>
  </si>
  <si>
    <t>Regionalliga</t>
  </si>
  <si>
    <t>wählen</t>
  </si>
  <si>
    <t>Bremer HV</t>
  </si>
  <si>
    <t>m.Jgd B</t>
  </si>
  <si>
    <t>4. Verbandsliga</t>
  </si>
  <si>
    <t>Altersklasse</t>
  </si>
  <si>
    <t>Spielort</t>
  </si>
  <si>
    <t>Uhrzeit</t>
  </si>
  <si>
    <t>Datum</t>
  </si>
  <si>
    <t>Brandenburgischer HSpV</t>
  </si>
  <si>
    <t>w.Jgd B</t>
  </si>
  <si>
    <t>3. Verbandsliga</t>
  </si>
  <si>
    <t>m.Jgd A</t>
  </si>
  <si>
    <t>2. Verbandsliga</t>
  </si>
  <si>
    <t>Spielberichtsbogen</t>
  </si>
  <si>
    <t>Bayerischer HV</t>
  </si>
  <si>
    <t>w.Jgd A</t>
  </si>
  <si>
    <t>1. Verbandsliga</t>
  </si>
  <si>
    <t>Spiel Nr.</t>
  </si>
  <si>
    <t>HV Baden-Württemberg</t>
  </si>
  <si>
    <t>Herren</t>
  </si>
  <si>
    <t>Oberliga</t>
  </si>
  <si>
    <t>Damen</t>
  </si>
  <si>
    <t>Bereich wählen oder löschen</t>
  </si>
  <si>
    <t>hier auswählen</t>
  </si>
  <si>
    <t>Orga-Pauschale maximal 100,- €</t>
  </si>
  <si>
    <t>Abrechnung - Qualifikation SHV DM der Jugend 2019  Q1</t>
  </si>
  <si>
    <t>Abrechnung - Qualifikation SHV DM der Jugend 2019  Q2</t>
  </si>
  <si>
    <t>Organisationskosten (Pauschal 100,- €)</t>
  </si>
  <si>
    <t>Penalty</t>
  </si>
  <si>
    <t>Qualifikation</t>
  </si>
  <si>
    <t>Trainer / Betreuer</t>
  </si>
  <si>
    <t>Trainer 2 / Betreuer 2</t>
  </si>
  <si>
    <t>Trainer 3 / Betreuer 3</t>
  </si>
  <si>
    <t xml:space="preserve"> Trainer 4 / Betreuer 4</t>
  </si>
  <si>
    <t>lfd.</t>
  </si>
  <si>
    <t xml:space="preserve">Unterschrift Betreuer         oder Mannschaftsführer
</t>
  </si>
  <si>
    <t>bitte auswählen</t>
  </si>
  <si>
    <t>Weibliche U18</t>
  </si>
  <si>
    <t>Männliche U18</t>
  </si>
  <si>
    <t>Weibliche U16</t>
  </si>
  <si>
    <t>Männliche U16</t>
  </si>
  <si>
    <t>Weibliche U14</t>
  </si>
  <si>
    <t>Männliche U14</t>
  </si>
  <si>
    <t xml:space="preserve">  Weibliche/Männliche U18    -    Weibliche/Männliche U16   -   Weibliche/Männliche U14</t>
  </si>
  <si>
    <t>3.</t>
  </si>
  <si>
    <t>4.</t>
  </si>
  <si>
    <t>Datum / Unterschrift Spielleiter / Turnierleitung</t>
  </si>
  <si>
    <t>von A+B:</t>
  </si>
  <si>
    <t>TL</t>
  </si>
  <si>
    <t>Anzahl KM</t>
  </si>
  <si>
    <t>Anzahl Spiele</t>
  </si>
  <si>
    <t>Tagegeld</t>
  </si>
  <si>
    <t>Anzahl Mannschaften</t>
  </si>
  <si>
    <t>Turnierleitung</t>
  </si>
  <si>
    <t>TLA</t>
  </si>
  <si>
    <t>Die gelben Felder ausfüllen!</t>
  </si>
  <si>
    <t>bitte auswählen oder Datum eintragen</t>
  </si>
  <si>
    <t>Fahrt-kosten</t>
  </si>
  <si>
    <t>Fahrgemeinschaft</t>
  </si>
  <si>
    <t>Ja</t>
  </si>
  <si>
    <t>Nein</t>
  </si>
  <si>
    <t>Fahrge-meinschaft</t>
  </si>
  <si>
    <t>Über-nachtung</t>
  </si>
  <si>
    <t>SR und TL Aufw. Ent.</t>
  </si>
  <si>
    <t>Nur bei U16 und U14 auszufüllen!</t>
  </si>
  <si>
    <t>Nur ausfüllen bei einer Anreise am Vortag!</t>
  </si>
  <si>
    <t>Bahnfahr-karte</t>
  </si>
  <si>
    <t>Bahnkarte</t>
  </si>
  <si>
    <t>Übernachtung</t>
  </si>
  <si>
    <t>Anzahl Tage</t>
  </si>
  <si>
    <t>Abrechnung - Qualifikation SHV DM der Jugend 2024  - QA</t>
  </si>
  <si>
    <t>Abrechnung - Qualifikation SHV DM der Jugend 2024  - QB</t>
  </si>
  <si>
    <t>05./06.10.2024</t>
  </si>
  <si>
    <t>Es dürfen maximal 18 Spieler eingesetzt werden, davon 2 in kompletter TW Austrüstung, ansonsten max. 17 Spieler.</t>
  </si>
  <si>
    <t>Entfernungs-km ist die Entfernung vom Heimatort zum Austragungsort</t>
  </si>
  <si>
    <t>km sind in google maps zu entnehmen (einfache Strrecke).</t>
  </si>
  <si>
    <t>Bei Einzelspielen die Mannschaften unter  1. und 2.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</si>
</sst>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0\ &quot;€&quot;"/>
    <numFmt numFmtId="165" formatCode="#,##0.00\ _€"/>
    <numFmt numFmtId="166" formatCode="_-* #,##0.00\ [$€-1]_-;\-* #,##0.00\ [$€-1]_-;_-* &quot;-&quot;??\ [$€-1]_-"/>
    <numFmt numFmtId="167" formatCode="d/&quot; &quot;mmm/&quot; &quot;yy"/>
    <numFmt numFmtId="168" formatCode="&quot; &quot;* #,##0.00&quot; € &quot;;&quot;-&quot;* #,##0.00&quot; € &quot;;&quot; &quot;* &quot;-&quot;??&quot; € &quot;"/>
  </numFmts>
  <fonts count="97">
    <font>
      <sz val="10"/>
      <name val="Arial"/>
    </font>
    <font>
      <sz val="10"/>
      <name val="Arial"/>
      <family val="2"/>
    </font>
    <font>
      <sz val="8"/>
      <name val="Arial"/>
      <family val="2"/>
    </font>
    <font>
      <b/>
      <sz val="12"/>
      <name val="Times New Roman"/>
      <family val="1"/>
    </font>
    <font>
      <sz val="9"/>
      <name val="Times New Roman"/>
      <family val="1"/>
    </font>
    <font>
      <sz val="10"/>
      <name val="Times New Roman"/>
      <family val="1"/>
    </font>
    <font>
      <b/>
      <sz val="10"/>
      <name val="Times New Roman"/>
      <family val="1"/>
    </font>
    <font>
      <b/>
      <sz val="9"/>
      <name val="Times New Roman"/>
      <family val="1"/>
    </font>
    <font>
      <sz val="16"/>
      <name val="CG Times (W1)"/>
    </font>
    <font>
      <sz val="18"/>
      <name val="CG Times (W1)"/>
    </font>
    <font>
      <b/>
      <sz val="12"/>
      <name val="CG Times (W1)"/>
    </font>
    <font>
      <sz val="14"/>
      <name val="CG Times (W1)"/>
    </font>
    <font>
      <sz val="14"/>
      <name val="Times New Roman"/>
      <family val="1"/>
    </font>
    <font>
      <sz val="16"/>
      <name val="Times New Roman"/>
      <family val="1"/>
    </font>
    <font>
      <b/>
      <sz val="18"/>
      <name val="CG Times (W1)"/>
    </font>
    <font>
      <b/>
      <sz val="14"/>
      <name val="Times New Roman"/>
      <family val="1"/>
    </font>
    <font>
      <b/>
      <sz val="16"/>
      <name val="CG Times (W1)"/>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42"/>
      <name val="Times New Roman"/>
      <family val="1"/>
    </font>
    <font>
      <sz val="10"/>
      <name val="Arial"/>
      <family val="2"/>
    </font>
    <font>
      <sz val="10"/>
      <name val="Verdana"/>
      <family val="2"/>
    </font>
    <font>
      <sz val="9"/>
      <name val="Verdana"/>
      <family val="2"/>
    </font>
    <font>
      <b/>
      <sz val="10"/>
      <name val="Verdana"/>
      <family val="2"/>
    </font>
    <font>
      <b/>
      <sz val="8"/>
      <name val="Verdana"/>
      <family val="2"/>
    </font>
    <font>
      <b/>
      <sz val="12"/>
      <name val="Verdana"/>
      <family val="2"/>
    </font>
    <font>
      <b/>
      <sz val="10"/>
      <color indexed="12"/>
      <name val="Verdana"/>
      <family val="2"/>
    </font>
    <font>
      <b/>
      <sz val="8"/>
      <color indexed="12"/>
      <name val="Verdana"/>
      <family val="2"/>
    </font>
    <font>
      <b/>
      <sz val="14"/>
      <name val="Verdana"/>
      <family val="2"/>
    </font>
    <font>
      <sz val="12"/>
      <name val="Verdana"/>
      <family val="2"/>
    </font>
    <font>
      <b/>
      <sz val="9"/>
      <name val="Verdana"/>
      <family val="2"/>
    </font>
    <font>
      <sz val="9"/>
      <color theme="0"/>
      <name val="Verdana"/>
      <family val="2"/>
    </font>
    <font>
      <sz val="9"/>
      <color theme="0"/>
      <name val="Times New Roman"/>
      <family val="1"/>
    </font>
    <font>
      <sz val="10"/>
      <color theme="0"/>
      <name val="Times New Roman"/>
      <family val="1"/>
    </font>
    <font>
      <sz val="8"/>
      <name val="Verdana"/>
      <family val="2"/>
    </font>
    <font>
      <sz val="8"/>
      <name val="Times New Roman"/>
      <family val="1"/>
    </font>
    <font>
      <b/>
      <sz val="8"/>
      <name val="Verdana"/>
      <family val="2"/>
    </font>
    <font>
      <sz val="8"/>
      <name val="Verdana"/>
      <family val="2"/>
    </font>
    <font>
      <b/>
      <sz val="7"/>
      <name val="Verdana"/>
      <family val="2"/>
    </font>
    <font>
      <sz val="7"/>
      <name val="Verdana"/>
      <family val="2"/>
    </font>
    <font>
      <b/>
      <sz val="9"/>
      <name val="Verdana"/>
      <family val="2"/>
    </font>
    <font>
      <b/>
      <sz val="10"/>
      <name val="Verdana"/>
      <family val="2"/>
    </font>
    <font>
      <sz val="12"/>
      <name val="Verdana"/>
      <family val="2"/>
    </font>
    <font>
      <b/>
      <sz val="7"/>
      <color indexed="12"/>
      <name val="Verdana"/>
      <family val="2"/>
    </font>
    <font>
      <b/>
      <sz val="11"/>
      <name val="Verdana"/>
      <family val="2"/>
    </font>
    <font>
      <b/>
      <sz val="18"/>
      <name val="Verdana"/>
      <family val="2"/>
    </font>
    <font>
      <sz val="11"/>
      <name val="Verdana"/>
      <family val="2"/>
    </font>
    <font>
      <sz val="10"/>
      <color theme="1"/>
      <name val="Times New Roman"/>
      <family val="1"/>
    </font>
    <font>
      <sz val="16"/>
      <color theme="1"/>
      <name val="Times New Roman"/>
      <family val="1"/>
    </font>
    <font>
      <sz val="14"/>
      <color theme="1"/>
      <name val="Times New Roman"/>
      <family val="1"/>
    </font>
    <font>
      <b/>
      <sz val="12"/>
      <color theme="1"/>
      <name val="Times New Roman"/>
      <family val="1"/>
    </font>
    <font>
      <sz val="16"/>
      <color theme="0"/>
      <name val="Times New Roman"/>
      <family val="1"/>
    </font>
    <font>
      <sz val="14"/>
      <color theme="0"/>
      <name val="Times New Roman"/>
      <family val="1"/>
    </font>
    <font>
      <b/>
      <sz val="12"/>
      <color theme="0"/>
      <name val="Times New Roman"/>
      <family val="1"/>
    </font>
    <font>
      <sz val="8"/>
      <color rgb="FFCCFDCC"/>
      <name val="Verdana"/>
      <family val="2"/>
    </font>
    <font>
      <b/>
      <sz val="10"/>
      <color indexed="8"/>
      <name val="Arial"/>
      <family val="2"/>
    </font>
    <font>
      <sz val="8"/>
      <color indexed="8"/>
      <name val="Arial"/>
      <family val="2"/>
    </font>
    <font>
      <sz val="10"/>
      <color indexed="8"/>
      <name val="Arial"/>
      <family val="2"/>
    </font>
    <font>
      <sz val="7"/>
      <name val="Arial"/>
      <family val="2"/>
    </font>
    <font>
      <sz val="7"/>
      <color indexed="8"/>
      <name val="Arial"/>
      <family val="2"/>
    </font>
    <font>
      <sz val="6"/>
      <color indexed="8"/>
      <name val="Arial"/>
      <family val="2"/>
    </font>
    <font>
      <b/>
      <sz val="13"/>
      <color indexed="8"/>
      <name val="Arial"/>
      <family val="2"/>
    </font>
    <font>
      <b/>
      <sz val="10"/>
      <color indexed="20"/>
      <name val="Arial"/>
      <family val="2"/>
    </font>
    <font>
      <sz val="10"/>
      <color indexed="20"/>
      <name val="Arial"/>
      <family val="2"/>
    </font>
    <font>
      <b/>
      <sz val="10"/>
      <color indexed="21"/>
      <name val="Arial"/>
      <family val="2"/>
    </font>
    <font>
      <b/>
      <sz val="8"/>
      <color indexed="20"/>
      <name val="Arial"/>
      <family val="2"/>
    </font>
    <font>
      <b/>
      <sz val="8"/>
      <color indexed="8"/>
      <name val="Arial"/>
      <family val="2"/>
    </font>
    <font>
      <b/>
      <sz val="11"/>
      <color indexed="20"/>
      <name val="Arial"/>
      <family val="2"/>
    </font>
    <font>
      <b/>
      <sz val="12"/>
      <color indexed="8"/>
      <name val="Arial"/>
      <family val="2"/>
    </font>
    <font>
      <b/>
      <sz val="10"/>
      <color indexed="11"/>
      <name val="Arial"/>
      <family val="2"/>
    </font>
    <font>
      <sz val="10"/>
      <color indexed="11"/>
      <name val="Arial"/>
      <family val="2"/>
    </font>
    <font>
      <b/>
      <sz val="8"/>
      <color indexed="11"/>
      <name val="Arial"/>
      <family val="2"/>
    </font>
    <font>
      <sz val="11"/>
      <color indexed="20"/>
      <name val="Arial"/>
      <family val="2"/>
    </font>
    <font>
      <b/>
      <sz val="12"/>
      <color indexed="20"/>
      <name val="Arial"/>
      <family val="2"/>
    </font>
    <font>
      <sz val="9"/>
      <color indexed="20"/>
      <name val="Arial"/>
      <family val="2"/>
    </font>
    <font>
      <sz val="8"/>
      <color indexed="20"/>
      <name val="Arial"/>
      <family val="2"/>
    </font>
    <font>
      <u/>
      <sz val="8"/>
      <color indexed="20"/>
      <name val="Arial"/>
      <family val="2"/>
    </font>
    <font>
      <sz val="9"/>
      <color indexed="8"/>
      <name val="Arial"/>
      <family val="2"/>
    </font>
    <font>
      <sz val="10"/>
      <color indexed="21"/>
      <name val="Arial"/>
      <family val="2"/>
    </font>
    <font>
      <b/>
      <sz val="10"/>
      <color rgb="FFFF0000"/>
      <name val="Verdana"/>
      <family val="2"/>
    </font>
    <font>
      <sz val="10"/>
      <color rgb="FFFF0000"/>
      <name val="Arial"/>
      <family val="2"/>
    </font>
    <font>
      <b/>
      <sz val="8"/>
      <color rgb="FFFF0000"/>
      <name val="Verdana"/>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7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bottom/>
      <diagonal/>
    </border>
    <border>
      <left/>
      <right/>
      <top/>
      <bottom style="medium">
        <color auto="1"/>
      </bottom>
      <diagonal/>
    </border>
    <border>
      <left style="thin">
        <color auto="1"/>
      </left>
      <right/>
      <top style="thin">
        <color auto="1"/>
      </top>
      <bottom style="thin">
        <color auto="1"/>
      </bottom>
      <diagonal/>
    </border>
    <border>
      <left/>
      <right style="medium">
        <color auto="1"/>
      </right>
      <top/>
      <bottom style="medium">
        <color auto="1"/>
      </bottom>
      <diagonal/>
    </border>
    <border>
      <left/>
      <right/>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thin">
        <color indexed="64"/>
      </right>
      <top/>
      <bottom style="thin">
        <color indexed="64"/>
      </bottom>
      <diagonal/>
    </border>
    <border>
      <left style="thin">
        <color indexed="13"/>
      </left>
      <right/>
      <top style="thin">
        <color indexed="13"/>
      </top>
      <bottom/>
      <diagonal/>
    </border>
    <border>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right/>
      <top/>
      <bottom style="thin">
        <color indexed="8"/>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style="thin">
        <color indexed="13"/>
      </right>
      <top/>
      <bottom style="thin">
        <color indexed="8"/>
      </bottom>
      <diagonal/>
    </border>
    <border>
      <left style="thin">
        <color indexed="13"/>
      </left>
      <right style="thin">
        <color indexed="13"/>
      </right>
      <top/>
      <bottom style="thin">
        <color indexed="8"/>
      </bottom>
      <diagonal/>
    </border>
    <border>
      <left/>
      <right/>
      <top style="thin">
        <color indexed="8"/>
      </top>
      <bottom style="medium">
        <color indexed="8"/>
      </bottom>
      <diagonal/>
    </border>
    <border>
      <left/>
      <right/>
      <top/>
      <bottom style="medium">
        <color indexed="8"/>
      </bottom>
      <diagonal/>
    </border>
    <border>
      <left/>
      <right style="medium">
        <color indexed="8"/>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bottom/>
      <diagonal/>
    </border>
    <border>
      <left/>
      <right/>
      <top style="medium">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13"/>
      </left>
      <right style="thin">
        <color indexed="13"/>
      </right>
      <top/>
      <bottom style="thin">
        <color indexed="13"/>
      </bottom>
      <diagonal/>
    </border>
    <border>
      <left style="thin">
        <color indexed="13"/>
      </left>
      <right/>
      <top style="thin">
        <color indexed="13"/>
      </top>
      <bottom style="thin">
        <color indexed="13"/>
      </bottom>
      <diagonal/>
    </border>
    <border>
      <left/>
      <right style="thin">
        <color indexed="13"/>
      </right>
      <top style="thin">
        <color indexed="13"/>
      </top>
      <bottom/>
      <diagonal/>
    </border>
    <border>
      <left style="thin">
        <color indexed="13"/>
      </left>
      <right style="thin">
        <color indexed="13"/>
      </right>
      <top style="thin">
        <color indexed="13"/>
      </top>
      <bottom/>
      <diagonal/>
    </border>
    <border>
      <left/>
      <right style="thin">
        <color indexed="13"/>
      </right>
      <top/>
      <bottom style="thin">
        <color indexed="13"/>
      </bottom>
      <diagonal/>
    </border>
    <border>
      <left style="thin">
        <color indexed="13"/>
      </left>
      <right/>
      <top/>
      <bottom style="thin">
        <color indexed="13"/>
      </bottom>
      <diagonal/>
    </border>
    <border>
      <left style="thin">
        <color indexed="13"/>
      </left>
      <right style="thin">
        <color indexed="8"/>
      </right>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right/>
      <top style="thin">
        <color indexed="13"/>
      </top>
      <bottom style="thin">
        <color indexed="1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style="thin">
        <color auto="1"/>
      </left>
      <right/>
      <top/>
      <bottom/>
      <diagonal/>
    </border>
    <border>
      <left style="thin">
        <color auto="1"/>
      </left>
      <right/>
      <top/>
      <bottom style="thin">
        <color auto="1"/>
      </bottom>
      <diagonal/>
    </border>
  </borders>
  <cellStyleXfs count="46">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20" borderId="1" applyNumberFormat="0" applyAlignment="0" applyProtection="0"/>
    <xf numFmtId="0" fontId="20" fillId="20" borderId="2" applyNumberFormat="0" applyAlignment="0" applyProtection="0"/>
    <xf numFmtId="0" fontId="21" fillId="7"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21" borderId="0" applyNumberFormat="0" applyBorder="0" applyAlignment="0" applyProtection="0"/>
    <xf numFmtId="0" fontId="1" fillId="22" borderId="4" applyNumberFormat="0" applyFont="0" applyAlignment="0" applyProtection="0"/>
    <xf numFmtId="0" fontId="26" fillId="3" borderId="0" applyNumberFormat="0" applyBorder="0" applyAlignment="0" applyProtection="0"/>
    <xf numFmtId="0" fontId="35" fillId="0" borderId="0"/>
    <xf numFmtId="0" fontId="2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1" fillId="0" borderId="8" applyNumberFormat="0" applyFill="0" applyAlignment="0" applyProtection="0"/>
    <xf numFmtId="0" fontId="32" fillId="0" borderId="0" applyNumberFormat="0" applyFill="0" applyBorder="0" applyAlignment="0" applyProtection="0"/>
    <xf numFmtId="0" fontId="33" fillId="23" borderId="9" applyNumberFormat="0" applyAlignment="0" applyProtection="0"/>
    <xf numFmtId="0" fontId="1" fillId="0" borderId="0"/>
    <xf numFmtId="44" fontId="1" fillId="0" borderId="0" applyFont="0" applyFill="0" applyBorder="0" applyAlignment="0" applyProtection="0"/>
    <xf numFmtId="0" fontId="72" fillId="0" borderId="0" applyNumberFormat="0" applyFill="0" applyBorder="0" applyProtection="0"/>
  </cellStyleXfs>
  <cellXfs count="476">
    <xf numFmtId="0" fontId="0" fillId="0" borderId="0" xfId="0"/>
    <xf numFmtId="0" fontId="3" fillId="0" borderId="0" xfId="0" applyFont="1"/>
    <xf numFmtId="0" fontId="5" fillId="0" borderId="0" xfId="0" applyFont="1"/>
    <xf numFmtId="0" fontId="12" fillId="0" borderId="0" xfId="0" applyFont="1"/>
    <xf numFmtId="0" fontId="13" fillId="0" borderId="0" xfId="0" applyFont="1"/>
    <xf numFmtId="0" fontId="5" fillId="24" borderId="0" xfId="0" applyFont="1" applyFill="1"/>
    <xf numFmtId="0" fontId="3" fillId="24" borderId="0" xfId="0" applyFont="1" applyFill="1"/>
    <xf numFmtId="0" fontId="5" fillId="24" borderId="14" xfId="0" applyFont="1" applyFill="1" applyBorder="1"/>
    <xf numFmtId="0" fontId="13" fillId="24" borderId="0" xfId="0" applyFont="1" applyFill="1"/>
    <xf numFmtId="0" fontId="12" fillId="24" borderId="0" xfId="0" applyFont="1" applyFill="1"/>
    <xf numFmtId="0" fontId="5" fillId="25" borderId="0" xfId="0" applyFont="1" applyFill="1"/>
    <xf numFmtId="0" fontId="13" fillId="25" borderId="0" xfId="0" applyFont="1" applyFill="1"/>
    <xf numFmtId="0" fontId="12" fillId="25" borderId="0" xfId="0" applyFont="1" applyFill="1"/>
    <xf numFmtId="0" fontId="3" fillId="25" borderId="0" xfId="0" applyFont="1" applyFill="1"/>
    <xf numFmtId="0" fontId="5" fillId="26" borderId="0" xfId="0" applyFont="1" applyFill="1" applyAlignment="1">
      <alignment vertical="center"/>
    </xf>
    <xf numFmtId="0" fontId="8" fillId="26" borderId="0" xfId="0" applyFont="1" applyFill="1" applyAlignment="1">
      <alignment horizontal="center" vertical="center" wrapText="1"/>
    </xf>
    <xf numFmtId="0" fontId="8" fillId="26" borderId="0" xfId="0" applyFont="1" applyFill="1" applyAlignment="1">
      <alignment vertical="center" wrapText="1"/>
    </xf>
    <xf numFmtId="0" fontId="5" fillId="26" borderId="20" xfId="0" applyFont="1" applyFill="1" applyBorder="1" applyAlignment="1">
      <alignment vertical="center"/>
    </xf>
    <xf numFmtId="0" fontId="5" fillId="0" borderId="0" xfId="0" applyFont="1" applyAlignment="1">
      <alignment vertical="center"/>
    </xf>
    <xf numFmtId="0" fontId="9" fillId="26" borderId="0" xfId="0" applyFont="1" applyFill="1" applyAlignment="1">
      <alignment vertical="center" wrapText="1"/>
    </xf>
    <xf numFmtId="0" fontId="9" fillId="26" borderId="0" xfId="0" applyFont="1" applyFill="1" applyAlignment="1">
      <alignment horizontal="center" vertical="center" wrapText="1"/>
    </xf>
    <xf numFmtId="0" fontId="9" fillId="26" borderId="0" xfId="0" applyFont="1" applyFill="1" applyAlignment="1">
      <alignment horizontal="left" vertical="center" wrapText="1"/>
    </xf>
    <xf numFmtId="0" fontId="13" fillId="26" borderId="0" xfId="0" applyFont="1" applyFill="1" applyAlignment="1">
      <alignment vertical="center"/>
    </xf>
    <xf numFmtId="0" fontId="13" fillId="26" borderId="20" xfId="0" applyFont="1" applyFill="1" applyBorder="1" applyAlignment="1">
      <alignment vertical="center"/>
    </xf>
    <xf numFmtId="0" fontId="13" fillId="0" borderId="0" xfId="0" applyFont="1" applyAlignment="1">
      <alignment vertical="center"/>
    </xf>
    <xf numFmtId="0" fontId="12" fillId="26" borderId="0" xfId="0" applyFont="1" applyFill="1" applyAlignment="1">
      <alignment vertical="center"/>
    </xf>
    <xf numFmtId="0" fontId="12" fillId="0" borderId="0" xfId="0" applyFont="1" applyAlignment="1">
      <alignment vertical="center"/>
    </xf>
    <xf numFmtId="49" fontId="10" fillId="26" borderId="0" xfId="0" applyNumberFormat="1" applyFont="1" applyFill="1" applyAlignment="1">
      <alignment vertical="center" wrapText="1"/>
    </xf>
    <xf numFmtId="0" fontId="10" fillId="26" borderId="0" xfId="0" applyFont="1" applyFill="1" applyAlignment="1">
      <alignment horizontal="left" vertical="center" wrapText="1"/>
    </xf>
    <xf numFmtId="0" fontId="3" fillId="26" borderId="0" xfId="0" applyFont="1" applyFill="1" applyAlignment="1">
      <alignment vertical="center"/>
    </xf>
    <xf numFmtId="0" fontId="3" fillId="26" borderId="20" xfId="0" applyFont="1" applyFill="1" applyBorder="1" applyAlignment="1">
      <alignment vertical="center"/>
    </xf>
    <xf numFmtId="0" fontId="3" fillId="0" borderId="0" xfId="0" applyFont="1" applyAlignment="1">
      <alignment vertical="center"/>
    </xf>
    <xf numFmtId="0" fontId="10" fillId="26" borderId="0" xfId="0" applyFont="1" applyFill="1" applyAlignment="1">
      <alignment horizontal="center" vertical="center" wrapText="1"/>
    </xf>
    <xf numFmtId="0" fontId="10" fillId="26" borderId="0" xfId="0" applyFont="1" applyFill="1" applyAlignment="1">
      <alignment vertical="center" wrapText="1"/>
    </xf>
    <xf numFmtId="0" fontId="16" fillId="26" borderId="0" xfId="0" applyFont="1" applyFill="1" applyAlignment="1">
      <alignment vertical="center"/>
    </xf>
    <xf numFmtId="0" fontId="0" fillId="26" borderId="0" xfId="0" applyFill="1" applyAlignment="1">
      <alignment vertical="center" wrapText="1"/>
    </xf>
    <xf numFmtId="0" fontId="7" fillId="26" borderId="0" xfId="0" applyFont="1" applyFill="1" applyAlignment="1">
      <alignment horizontal="center" vertical="center"/>
    </xf>
    <xf numFmtId="164" fontId="15" fillId="26" borderId="0" xfId="0" applyNumberFormat="1" applyFont="1" applyFill="1" applyAlignment="1">
      <alignment vertical="center"/>
    </xf>
    <xf numFmtId="0" fontId="5" fillId="26" borderId="21" xfId="0" applyFont="1" applyFill="1" applyBorder="1" applyAlignment="1">
      <alignment vertical="center"/>
    </xf>
    <xf numFmtId="0" fontId="9" fillId="24" borderId="0" xfId="0" applyFont="1" applyFill="1" applyAlignment="1">
      <alignment vertical="center" wrapText="1"/>
    </xf>
    <xf numFmtId="0" fontId="5" fillId="24" borderId="0" xfId="0" applyFont="1" applyFill="1" applyAlignment="1">
      <alignment vertical="center"/>
    </xf>
    <xf numFmtId="0" fontId="8" fillId="24" borderId="0" xfId="0" applyFont="1" applyFill="1" applyAlignment="1">
      <alignment horizontal="center" vertical="center" wrapText="1"/>
    </xf>
    <xf numFmtId="0" fontId="8" fillId="24" borderId="0" xfId="0" applyFont="1" applyFill="1" applyAlignment="1">
      <alignment vertical="center" wrapText="1"/>
    </xf>
    <xf numFmtId="0" fontId="5" fillId="25" borderId="0" xfId="0" applyFont="1" applyFill="1" applyAlignment="1">
      <alignment vertical="center"/>
    </xf>
    <xf numFmtId="0" fontId="9" fillId="24" borderId="0" xfId="0" applyFont="1" applyFill="1" applyAlignment="1">
      <alignment horizontal="left" vertical="center" wrapText="1"/>
    </xf>
    <xf numFmtId="0" fontId="9" fillId="24" borderId="0" xfId="0" applyFont="1" applyFill="1" applyAlignment="1">
      <alignment horizontal="center" vertical="center" wrapText="1"/>
    </xf>
    <xf numFmtId="0" fontId="12" fillId="25" borderId="0" xfId="0" applyFont="1" applyFill="1" applyAlignment="1">
      <alignment vertical="center"/>
    </xf>
    <xf numFmtId="0" fontId="3" fillId="25" borderId="0" xfId="0" applyFont="1" applyFill="1" applyAlignment="1">
      <alignment vertical="center"/>
    </xf>
    <xf numFmtId="0" fontId="0" fillId="24" borderId="0" xfId="0" applyFill="1" applyAlignment="1">
      <alignment vertical="center" wrapText="1"/>
    </xf>
    <xf numFmtId="0" fontId="4" fillId="24" borderId="0" xfId="0" applyFont="1" applyFill="1" applyAlignment="1">
      <alignment vertical="center"/>
    </xf>
    <xf numFmtId="16" fontId="5" fillId="24" borderId="0" xfId="0" applyNumberFormat="1" applyFont="1" applyFill="1" applyAlignment="1">
      <alignment vertical="center"/>
    </xf>
    <xf numFmtId="0" fontId="5" fillId="28" borderId="10" xfId="0" applyFont="1" applyFill="1" applyBorder="1" applyAlignment="1">
      <alignment vertical="center"/>
    </xf>
    <xf numFmtId="0" fontId="5" fillId="28" borderId="16" xfId="0" applyFont="1" applyFill="1" applyBorder="1" applyAlignment="1">
      <alignment vertical="center"/>
    </xf>
    <xf numFmtId="164" fontId="5" fillId="26" borderId="23" xfId="0" applyNumberFormat="1" applyFont="1" applyFill="1" applyBorder="1" applyAlignment="1">
      <alignment vertical="center"/>
    </xf>
    <xf numFmtId="164" fontId="34" fillId="26" borderId="20" xfId="0" applyNumberFormat="1" applyFont="1" applyFill="1" applyBorder="1" applyAlignment="1">
      <alignment vertical="center"/>
    </xf>
    <xf numFmtId="0" fontId="38" fillId="26" borderId="0" xfId="0" applyFont="1" applyFill="1" applyAlignment="1">
      <alignment vertical="center"/>
    </xf>
    <xf numFmtId="0" fontId="39" fillId="26" borderId="0" xfId="0" applyFont="1" applyFill="1" applyAlignment="1">
      <alignment vertical="center"/>
    </xf>
    <xf numFmtId="0" fontId="38" fillId="26" borderId="0" xfId="0" applyFont="1" applyFill="1" applyAlignment="1">
      <alignment horizontal="left" vertical="center" wrapText="1"/>
    </xf>
    <xf numFmtId="49" fontId="38" fillId="26" borderId="0" xfId="0" applyNumberFormat="1" applyFont="1" applyFill="1" applyAlignment="1">
      <alignment vertical="center" wrapText="1"/>
    </xf>
    <xf numFmtId="0" fontId="41" fillId="26" borderId="0" xfId="0" applyFont="1" applyFill="1" applyAlignment="1">
      <alignment horizontal="right" vertical="center" wrapText="1"/>
    </xf>
    <xf numFmtId="0" fontId="38" fillId="26" borderId="0" xfId="0" applyFont="1" applyFill="1" applyAlignment="1">
      <alignment horizontal="center" vertical="center" wrapText="1"/>
    </xf>
    <xf numFmtId="0" fontId="42" fillId="26" borderId="0" xfId="0" applyFont="1" applyFill="1" applyAlignment="1">
      <alignment horizontal="left" vertical="center"/>
    </xf>
    <xf numFmtId="164" fontId="39" fillId="26" borderId="0" xfId="0" applyNumberFormat="1" applyFont="1" applyFill="1" applyAlignment="1">
      <alignment vertical="center"/>
    </xf>
    <xf numFmtId="0" fontId="44" fillId="26" borderId="0" xfId="0" applyFont="1" applyFill="1" applyAlignment="1">
      <alignment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26" borderId="0" xfId="0" applyFont="1" applyFill="1" applyAlignment="1">
      <alignment vertical="center"/>
    </xf>
    <xf numFmtId="0" fontId="39" fillId="26" borderId="0" xfId="0" applyFont="1" applyFill="1" applyAlignment="1">
      <alignment horizontal="center" vertical="center"/>
    </xf>
    <xf numFmtId="0" fontId="39" fillId="26" borderId="13" xfId="0" applyFont="1" applyFill="1" applyBorder="1" applyAlignment="1">
      <alignment vertical="center"/>
    </xf>
    <xf numFmtId="0" fontId="36" fillId="24" borderId="0" xfId="0" applyFont="1" applyFill="1"/>
    <xf numFmtId="0" fontId="49" fillId="24" borderId="0" xfId="0" applyFont="1" applyFill="1"/>
    <xf numFmtId="0" fontId="50" fillId="24" borderId="0" xfId="0" applyFont="1" applyFill="1"/>
    <xf numFmtId="0" fontId="50" fillId="25" borderId="0" xfId="0" applyFont="1" applyFill="1"/>
    <xf numFmtId="0" fontId="50" fillId="0" borderId="0" xfId="0" applyFont="1"/>
    <xf numFmtId="0" fontId="39" fillId="24" borderId="11" xfId="0" applyFont="1" applyFill="1" applyBorder="1"/>
    <xf numFmtId="49" fontId="39" fillId="24" borderId="0" xfId="0" applyNumberFormat="1" applyFont="1" applyFill="1" applyAlignment="1">
      <alignment horizontal="center" vertical="center" wrapText="1"/>
    </xf>
    <xf numFmtId="0" fontId="39" fillId="24" borderId="0" xfId="0" applyFont="1" applyFill="1" applyAlignment="1">
      <alignment horizontal="left" vertical="center" wrapText="1"/>
    </xf>
    <xf numFmtId="0" fontId="39" fillId="25" borderId="0" xfId="0" applyFont="1" applyFill="1" applyAlignment="1">
      <alignment vertical="center"/>
    </xf>
    <xf numFmtId="0" fontId="39" fillId="0" borderId="0" xfId="0" applyFont="1" applyAlignment="1">
      <alignment vertical="center"/>
    </xf>
    <xf numFmtId="0" fontId="38" fillId="24" borderId="0" xfId="0" applyFont="1" applyFill="1" applyAlignment="1">
      <alignment vertical="center"/>
    </xf>
    <xf numFmtId="0" fontId="37" fillId="24" borderId="0" xfId="0" applyFont="1" applyFill="1" applyAlignment="1">
      <alignment vertical="center"/>
    </xf>
    <xf numFmtId="0" fontId="36" fillId="24" borderId="0" xfId="0" applyFont="1" applyFill="1" applyAlignment="1">
      <alignment vertical="center"/>
    </xf>
    <xf numFmtId="0" fontId="49" fillId="24" borderId="0" xfId="0" applyFont="1" applyFill="1" applyAlignment="1">
      <alignment vertical="center"/>
    </xf>
    <xf numFmtId="0" fontId="39" fillId="24" borderId="0" xfId="0" applyFont="1" applyFill="1" applyAlignment="1">
      <alignment vertical="center"/>
    </xf>
    <xf numFmtId="0" fontId="39" fillId="24" borderId="0" xfId="0" applyFont="1" applyFill="1" applyAlignment="1">
      <alignment horizontal="center" vertical="center"/>
    </xf>
    <xf numFmtId="0" fontId="39" fillId="24" borderId="0" xfId="0" applyFont="1" applyFill="1" applyAlignment="1">
      <alignment horizontal="left" vertical="center"/>
    </xf>
    <xf numFmtId="0" fontId="49" fillId="25" borderId="0" xfId="0" applyFont="1" applyFill="1" applyAlignment="1">
      <alignment vertical="center"/>
    </xf>
    <xf numFmtId="0" fontId="49" fillId="0" borderId="0" xfId="0" applyFont="1" applyAlignment="1">
      <alignment vertical="center"/>
    </xf>
    <xf numFmtId="0" fontId="39" fillId="24" borderId="11" xfId="0" applyFont="1" applyFill="1" applyBorder="1" applyAlignment="1">
      <alignment vertical="center"/>
    </xf>
    <xf numFmtId="0" fontId="39" fillId="24" borderId="12" xfId="0" applyFont="1" applyFill="1" applyBorder="1" applyAlignment="1">
      <alignment vertical="center"/>
    </xf>
    <xf numFmtId="0" fontId="49" fillId="24" borderId="12" xfId="0" applyFont="1" applyFill="1" applyBorder="1" applyAlignment="1">
      <alignment horizontal="center" vertical="center"/>
    </xf>
    <xf numFmtId="164" fontId="49" fillId="24" borderId="15" xfId="0" applyNumberFormat="1" applyFont="1" applyFill="1" applyBorder="1" applyAlignment="1">
      <alignment horizontal="center" vertical="center"/>
    </xf>
    <xf numFmtId="0" fontId="49" fillId="24" borderId="12" xfId="0" applyFont="1" applyFill="1" applyBorder="1" applyAlignment="1">
      <alignment vertical="center"/>
    </xf>
    <xf numFmtId="164" fontId="39" fillId="24" borderId="16" xfId="0" applyNumberFormat="1" applyFont="1" applyFill="1" applyBorder="1" applyAlignment="1">
      <alignment vertical="center"/>
    </xf>
    <xf numFmtId="0" fontId="49" fillId="24" borderId="11" xfId="0" applyFont="1" applyFill="1" applyBorder="1" applyAlignment="1">
      <alignment vertical="center"/>
    </xf>
    <xf numFmtId="164" fontId="45" fillId="24" borderId="13" xfId="0" applyNumberFormat="1" applyFont="1" applyFill="1" applyBorder="1" applyAlignment="1">
      <alignment vertical="center"/>
    </xf>
    <xf numFmtId="165" fontId="49" fillId="24" borderId="12" xfId="0" applyNumberFormat="1" applyFont="1" applyFill="1" applyBorder="1" applyAlignment="1">
      <alignment vertical="center"/>
    </xf>
    <xf numFmtId="9" fontId="38" fillId="24" borderId="0" xfId="0" applyNumberFormat="1" applyFont="1" applyFill="1" applyAlignment="1">
      <alignment horizontal="left" vertical="center"/>
    </xf>
    <xf numFmtId="9" fontId="39" fillId="24" borderId="0" xfId="0" applyNumberFormat="1" applyFont="1" applyFill="1" applyAlignment="1">
      <alignment horizontal="center" vertical="center"/>
    </xf>
    <xf numFmtId="0" fontId="39" fillId="24" borderId="13" xfId="0" applyFont="1" applyFill="1" applyBorder="1" applyAlignment="1">
      <alignment vertical="center"/>
    </xf>
    <xf numFmtId="165" fontId="49" fillId="24" borderId="15" xfId="0" applyNumberFormat="1" applyFont="1" applyFill="1" applyBorder="1" applyAlignment="1">
      <alignment vertical="center"/>
    </xf>
    <xf numFmtId="0" fontId="49" fillId="24" borderId="13" xfId="0" applyFont="1" applyFill="1" applyBorder="1" applyAlignment="1">
      <alignment vertical="center"/>
    </xf>
    <xf numFmtId="165" fontId="49" fillId="24" borderId="11" xfId="0" applyNumberFormat="1" applyFont="1" applyFill="1" applyBorder="1" applyAlignment="1">
      <alignment vertical="center"/>
    </xf>
    <xf numFmtId="0" fontId="49" fillId="24" borderId="17" xfId="0" applyFont="1" applyFill="1" applyBorder="1" applyAlignment="1">
      <alignment vertical="center"/>
    </xf>
    <xf numFmtId="0" fontId="49" fillId="24" borderId="18" xfId="0" applyFont="1" applyFill="1" applyBorder="1" applyAlignment="1">
      <alignment vertical="center"/>
    </xf>
    <xf numFmtId="0" fontId="49" fillId="24" borderId="19" xfId="0" applyFont="1" applyFill="1" applyBorder="1" applyAlignment="1">
      <alignment vertical="center"/>
    </xf>
    <xf numFmtId="164" fontId="39" fillId="24" borderId="13" xfId="0" applyNumberFormat="1" applyFont="1" applyFill="1" applyBorder="1" applyAlignment="1">
      <alignment vertical="center"/>
    </xf>
    <xf numFmtId="0" fontId="51" fillId="24" borderId="0" xfId="0" applyFont="1" applyFill="1" applyAlignment="1">
      <alignment vertical="center"/>
    </xf>
    <xf numFmtId="0" fontId="52" fillId="24" borderId="0" xfId="0" applyFont="1" applyFill="1" applyAlignment="1">
      <alignment vertical="center"/>
    </xf>
    <xf numFmtId="0" fontId="53" fillId="24" borderId="11" xfId="0" applyFont="1" applyFill="1" applyBorder="1" applyAlignment="1">
      <alignment horizontal="center" vertical="center"/>
    </xf>
    <xf numFmtId="0" fontId="58" fillId="26" borderId="0" xfId="0" applyFont="1" applyFill="1" applyAlignment="1">
      <alignment horizontal="left" vertical="center"/>
    </xf>
    <xf numFmtId="164" fontId="59" fillId="28" borderId="22" xfId="0" applyNumberFormat="1" applyFont="1" applyFill="1" applyBorder="1" applyAlignment="1">
      <alignment vertical="center"/>
    </xf>
    <xf numFmtId="0" fontId="53" fillId="26" borderId="0" xfId="0" applyFont="1" applyFill="1" applyAlignment="1">
      <alignment horizontal="center" vertical="center"/>
    </xf>
    <xf numFmtId="0" fontId="53" fillId="26" borderId="0" xfId="0" applyFont="1" applyFill="1" applyAlignment="1">
      <alignment vertical="center"/>
    </xf>
    <xf numFmtId="164" fontId="53" fillId="26" borderId="0" xfId="0" applyNumberFormat="1" applyFont="1" applyFill="1" applyAlignment="1">
      <alignment vertical="center"/>
    </xf>
    <xf numFmtId="0" fontId="53" fillId="26" borderId="0" xfId="0" applyFont="1" applyFill="1" applyAlignment="1">
      <alignment vertical="center" wrapText="1"/>
    </xf>
    <xf numFmtId="0" fontId="53" fillId="26" borderId="0" xfId="0" applyFont="1" applyFill="1" applyAlignment="1">
      <alignment horizontal="left" vertical="center" wrapText="1"/>
    </xf>
    <xf numFmtId="0" fontId="60" fillId="26" borderId="0" xfId="0" applyFont="1" applyFill="1" applyAlignment="1">
      <alignment vertical="center"/>
    </xf>
    <xf numFmtId="0" fontId="57" fillId="26" borderId="0" xfId="0" applyFont="1" applyFill="1" applyAlignment="1">
      <alignment vertical="center"/>
    </xf>
    <xf numFmtId="0" fontId="57" fillId="26" borderId="0" xfId="0" applyFont="1" applyFill="1" applyAlignment="1">
      <alignment horizontal="left" vertical="center"/>
    </xf>
    <xf numFmtId="14" fontId="53" fillId="24" borderId="0" xfId="0" applyNumberFormat="1" applyFont="1" applyFill="1" applyAlignment="1">
      <alignment horizontal="left" vertical="center" wrapText="1"/>
    </xf>
    <xf numFmtId="14" fontId="55" fillId="27" borderId="13" xfId="0" applyNumberFormat="1" applyFont="1" applyFill="1" applyBorder="1" applyAlignment="1" applyProtection="1">
      <alignment horizontal="center" vertical="center" wrapText="1"/>
      <protection locked="0"/>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5" fillId="26" borderId="20" xfId="0" applyFont="1" applyFill="1" applyBorder="1" applyAlignment="1">
      <alignment vertical="center"/>
    </xf>
    <xf numFmtId="0" fontId="69" fillId="26" borderId="20" xfId="0" applyFont="1" applyFill="1" applyBorder="1" applyAlignment="1">
      <alignment horizontal="right" vertical="center"/>
    </xf>
    <xf numFmtId="14" fontId="69" fillId="26" borderId="20" xfId="0" applyNumberFormat="1" applyFont="1" applyFill="1" applyBorder="1" applyAlignment="1">
      <alignment horizontal="right" vertical="center"/>
    </xf>
    <xf numFmtId="0" fontId="6" fillId="26" borderId="0" xfId="0" applyFont="1" applyFill="1" applyAlignment="1">
      <alignment vertical="center"/>
    </xf>
    <xf numFmtId="0" fontId="6" fillId="26" borderId="0" xfId="0" applyFont="1" applyFill="1" applyAlignment="1">
      <alignment horizontal="center" vertical="center"/>
    </xf>
    <xf numFmtId="164" fontId="7" fillId="26" borderId="0" xfId="0" applyNumberFormat="1" applyFont="1" applyFill="1" applyAlignment="1">
      <alignment horizontal="center" vertical="center"/>
    </xf>
    <xf numFmtId="0" fontId="1" fillId="0" borderId="0" xfId="0" applyFont="1"/>
    <xf numFmtId="0" fontId="45" fillId="27" borderId="13" xfId="0" applyFont="1" applyFill="1" applyBorder="1" applyAlignment="1" applyProtection="1">
      <alignment horizontal="center" vertical="center" wrapText="1"/>
      <protection locked="0"/>
    </xf>
    <xf numFmtId="0" fontId="72" fillId="0" borderId="28" xfId="45" applyFill="1" applyBorder="1" applyAlignment="1">
      <alignment vertical="center"/>
    </xf>
    <xf numFmtId="49" fontId="72" fillId="0" borderId="29" xfId="45" applyNumberFormat="1" applyFill="1" applyBorder="1" applyAlignment="1">
      <alignment vertical="center"/>
    </xf>
    <xf numFmtId="49" fontId="72" fillId="0" borderId="30" xfId="45" applyNumberFormat="1" applyFill="1" applyBorder="1" applyAlignment="1">
      <alignment vertical="center"/>
    </xf>
    <xf numFmtId="0" fontId="72" fillId="0" borderId="29" xfId="45" applyFill="1" applyBorder="1" applyAlignment="1">
      <alignment vertical="center"/>
    </xf>
    <xf numFmtId="0" fontId="72" fillId="0" borderId="30" xfId="45" applyFill="1" applyBorder="1" applyAlignment="1">
      <alignment vertical="center"/>
    </xf>
    <xf numFmtId="0" fontId="72" fillId="0" borderId="0" xfId="45" applyNumberFormat="1" applyFill="1"/>
    <xf numFmtId="0" fontId="72" fillId="0" borderId="0" xfId="45" applyFill="1" applyBorder="1" applyAlignment="1">
      <alignment vertical="center"/>
    </xf>
    <xf numFmtId="49" fontId="74" fillId="0" borderId="0" xfId="45" applyNumberFormat="1" applyFont="1" applyFill="1" applyBorder="1" applyAlignment="1">
      <alignment vertical="center"/>
    </xf>
    <xf numFmtId="0" fontId="74" fillId="0" borderId="0" xfId="45" applyFont="1" applyFill="1" applyBorder="1" applyAlignment="1">
      <alignment vertical="top"/>
    </xf>
    <xf numFmtId="0" fontId="75" fillId="0" borderId="0" xfId="45" applyFont="1" applyFill="1" applyBorder="1" applyAlignment="1">
      <alignment vertical="top"/>
    </xf>
    <xf numFmtId="14" fontId="72" fillId="0" borderId="29" xfId="45" applyNumberFormat="1" applyFill="1" applyBorder="1" applyAlignment="1">
      <alignment vertical="center"/>
    </xf>
    <xf numFmtId="49" fontId="74" fillId="0" borderId="0" xfId="45" applyNumberFormat="1" applyFont="1" applyFill="1" applyBorder="1" applyAlignment="1">
      <alignment vertical="top"/>
    </xf>
    <xf numFmtId="0" fontId="72" fillId="0" borderId="0" xfId="45" applyFill="1" applyBorder="1" applyAlignment="1">
      <alignment vertical="top"/>
    </xf>
    <xf numFmtId="0" fontId="72" fillId="0" borderId="31" xfId="45" applyFill="1" applyBorder="1" applyAlignment="1">
      <alignment vertical="center"/>
    </xf>
    <xf numFmtId="0" fontId="72" fillId="0" borderId="32" xfId="45" applyFill="1" applyBorder="1" applyAlignment="1">
      <alignment vertical="top"/>
    </xf>
    <xf numFmtId="49" fontId="74" fillId="0" borderId="33" xfId="45" applyNumberFormat="1" applyFont="1" applyFill="1" applyBorder="1" applyAlignment="1">
      <alignment horizontal="left" vertical="center"/>
    </xf>
    <xf numFmtId="0" fontId="72" fillId="0" borderId="34" xfId="45" applyFill="1" applyBorder="1" applyAlignment="1">
      <alignment vertical="center"/>
    </xf>
    <xf numFmtId="0" fontId="72" fillId="0" borderId="35" xfId="45" applyFill="1" applyBorder="1" applyAlignment="1">
      <alignment vertical="center"/>
    </xf>
    <xf numFmtId="49" fontId="76" fillId="0" borderId="0" xfId="45" applyNumberFormat="1" applyFont="1" applyFill="1" applyBorder="1" applyAlignment="1">
      <alignment horizontal="center" vertical="center"/>
    </xf>
    <xf numFmtId="0" fontId="72" fillId="0" borderId="38" xfId="45" applyFill="1" applyBorder="1" applyAlignment="1">
      <alignment vertical="center"/>
    </xf>
    <xf numFmtId="49" fontId="71" fillId="0" borderId="0" xfId="45" applyNumberFormat="1" applyFont="1" applyFill="1" applyBorder="1" applyAlignment="1">
      <alignment vertical="center"/>
    </xf>
    <xf numFmtId="0" fontId="71" fillId="0" borderId="0" xfId="45" applyFont="1" applyFill="1" applyBorder="1" applyAlignment="1">
      <alignment vertical="center"/>
    </xf>
    <xf numFmtId="0" fontId="72" fillId="0" borderId="0" xfId="45" applyFill="1" applyBorder="1" applyAlignment="1">
      <alignment horizontal="right" vertical="center"/>
    </xf>
    <xf numFmtId="0" fontId="72" fillId="0" borderId="32" xfId="45" applyFill="1" applyBorder="1" applyAlignment="1">
      <alignment vertical="center"/>
    </xf>
    <xf numFmtId="49" fontId="71" fillId="0" borderId="38" xfId="45" applyNumberFormat="1" applyFont="1" applyFill="1" applyBorder="1" applyAlignment="1">
      <alignment horizontal="left"/>
    </xf>
    <xf numFmtId="0" fontId="72" fillId="0" borderId="41" xfId="45" applyFill="1" applyBorder="1" applyAlignment="1">
      <alignment vertical="center"/>
    </xf>
    <xf numFmtId="0" fontId="72" fillId="0" borderId="41" xfId="45" applyFill="1" applyBorder="1" applyAlignment="1">
      <alignment horizontal="center" vertical="center"/>
    </xf>
    <xf numFmtId="0" fontId="72" fillId="0" borderId="42" xfId="45" applyFill="1" applyBorder="1" applyAlignment="1">
      <alignment vertical="center"/>
    </xf>
    <xf numFmtId="0" fontId="71" fillId="0" borderId="38" xfId="45" applyFont="1" applyFill="1" applyBorder="1" applyAlignment="1">
      <alignment vertical="center"/>
    </xf>
    <xf numFmtId="0" fontId="80" fillId="0" borderId="36" xfId="45" applyFont="1" applyFill="1" applyBorder="1" applyAlignment="1">
      <alignment horizontal="left" vertical="top"/>
    </xf>
    <xf numFmtId="0" fontId="72" fillId="0" borderId="43" xfId="45" applyFill="1" applyBorder="1" applyAlignment="1">
      <alignment vertical="center"/>
    </xf>
    <xf numFmtId="0" fontId="72" fillId="0" borderId="44" xfId="45" applyFill="1" applyBorder="1" applyAlignment="1">
      <alignment vertical="center"/>
    </xf>
    <xf numFmtId="49" fontId="81" fillId="0" borderId="45" xfId="45" applyNumberFormat="1" applyFont="1" applyFill="1" applyBorder="1" applyAlignment="1">
      <alignment vertical="center"/>
    </xf>
    <xf numFmtId="0" fontId="72" fillId="0" borderId="45" xfId="45" applyFill="1" applyBorder="1" applyAlignment="1">
      <alignment vertical="center"/>
    </xf>
    <xf numFmtId="0" fontId="82" fillId="0" borderId="45" xfId="45" applyFont="1" applyFill="1" applyBorder="1" applyAlignment="1">
      <alignment horizontal="right" vertical="center"/>
    </xf>
    <xf numFmtId="49" fontId="83" fillId="0" borderId="45" xfId="45" applyNumberFormat="1" applyFont="1" applyFill="1" applyBorder="1" applyAlignment="1">
      <alignment horizontal="center" vertical="center"/>
    </xf>
    <xf numFmtId="0" fontId="82" fillId="0" borderId="46" xfId="45" applyFont="1" applyFill="1" applyBorder="1" applyAlignment="1">
      <alignment horizontal="left" vertical="center"/>
    </xf>
    <xf numFmtId="49" fontId="84" fillId="0" borderId="47" xfId="45" applyNumberFormat="1" applyFont="1" applyFill="1" applyBorder="1" applyAlignment="1">
      <alignment vertical="center"/>
    </xf>
    <xf numFmtId="49" fontId="85" fillId="0" borderId="0" xfId="45" applyNumberFormat="1" applyFont="1" applyFill="1" applyBorder="1" applyAlignment="1">
      <alignment horizontal="center" vertical="center"/>
    </xf>
    <xf numFmtId="49" fontId="84" fillId="0" borderId="0" xfId="45" applyNumberFormat="1" applyFont="1" applyFill="1" applyBorder="1" applyAlignment="1">
      <alignment horizontal="left" vertical="center"/>
    </xf>
    <xf numFmtId="49" fontId="86" fillId="0" borderId="0" xfId="45" applyNumberFormat="1" applyFont="1" applyFill="1" applyBorder="1" applyAlignment="1">
      <alignment horizontal="left" vertical="center"/>
    </xf>
    <xf numFmtId="49" fontId="77" fillId="0" borderId="0" xfId="45" applyNumberFormat="1" applyFont="1" applyFill="1" applyBorder="1" applyAlignment="1">
      <alignment horizontal="right" vertical="center"/>
    </xf>
    <xf numFmtId="49" fontId="77" fillId="0" borderId="0" xfId="45" applyNumberFormat="1" applyFont="1" applyFill="1" applyBorder="1" applyAlignment="1">
      <alignment vertical="center"/>
    </xf>
    <xf numFmtId="49" fontId="77" fillId="0" borderId="0" xfId="45" applyNumberFormat="1" applyFont="1" applyFill="1" applyBorder="1" applyAlignment="1">
      <alignment horizontal="left" vertical="center"/>
    </xf>
    <xf numFmtId="49" fontId="80" fillId="0" borderId="0" xfId="45" applyNumberFormat="1" applyFont="1" applyFill="1" applyBorder="1" applyAlignment="1">
      <alignment vertical="center"/>
    </xf>
    <xf numFmtId="0" fontId="78" fillId="0" borderId="0" xfId="45" applyFont="1" applyFill="1" applyBorder="1" applyAlignment="1">
      <alignment vertical="center"/>
    </xf>
    <xf numFmtId="49" fontId="71" fillId="0" borderId="38" xfId="45" applyNumberFormat="1" applyFont="1" applyFill="1" applyBorder="1"/>
    <xf numFmtId="0" fontId="72" fillId="0" borderId="48" xfId="45" applyFill="1" applyBorder="1" applyAlignment="1">
      <alignment vertical="center"/>
    </xf>
    <xf numFmtId="49" fontId="74" fillId="0" borderId="49" xfId="45" applyNumberFormat="1" applyFont="1" applyFill="1" applyBorder="1" applyAlignment="1">
      <alignment vertical="center"/>
    </xf>
    <xf numFmtId="0" fontId="72" fillId="0" borderId="49" xfId="45" applyFill="1" applyBorder="1" applyAlignment="1">
      <alignment vertical="center"/>
    </xf>
    <xf numFmtId="0" fontId="87" fillId="0" borderId="49" xfId="45" applyFont="1" applyFill="1" applyBorder="1" applyAlignment="1">
      <alignment horizontal="right" vertical="center"/>
    </xf>
    <xf numFmtId="49" fontId="83" fillId="0" borderId="49" xfId="45" applyNumberFormat="1" applyFont="1" applyFill="1" applyBorder="1" applyAlignment="1">
      <alignment horizontal="center" vertical="center"/>
    </xf>
    <xf numFmtId="0" fontId="87" fillId="0" borderId="50" xfId="45" applyFont="1" applyFill="1" applyBorder="1" applyAlignment="1">
      <alignment horizontal="left" vertical="center"/>
    </xf>
    <xf numFmtId="0" fontId="72" fillId="0" borderId="47" xfId="45" applyFill="1" applyBorder="1" applyAlignment="1">
      <alignment vertical="center"/>
    </xf>
    <xf numFmtId="49" fontId="71" fillId="0" borderId="0" xfId="45" applyNumberFormat="1" applyFont="1" applyFill="1" applyBorder="1"/>
    <xf numFmtId="0" fontId="72" fillId="0" borderId="51" xfId="45" applyFill="1" applyBorder="1" applyAlignment="1">
      <alignment vertical="center"/>
    </xf>
    <xf numFmtId="0" fontId="72" fillId="0" borderId="52" xfId="45" applyFill="1" applyBorder="1" applyAlignment="1">
      <alignment vertical="center"/>
    </xf>
    <xf numFmtId="20" fontId="72" fillId="0" borderId="30" xfId="45" applyNumberFormat="1" applyFill="1" applyBorder="1" applyAlignment="1">
      <alignment vertical="center"/>
    </xf>
    <xf numFmtId="49" fontId="74" fillId="0" borderId="55" xfId="45" applyNumberFormat="1" applyFont="1" applyFill="1" applyBorder="1" applyAlignment="1">
      <alignment horizontal="center" vertical="center" wrapText="1"/>
    </xf>
    <xf numFmtId="0" fontId="74" fillId="0" borderId="35" xfId="45" applyFont="1" applyFill="1" applyBorder="1" applyAlignment="1">
      <alignment horizontal="center" vertical="center" wrapText="1"/>
    </xf>
    <xf numFmtId="0" fontId="78" fillId="0" borderId="55" xfId="45" applyFont="1" applyFill="1" applyBorder="1" applyAlignment="1">
      <alignment horizontal="center" vertical="center"/>
    </xf>
    <xf numFmtId="0" fontId="72" fillId="0" borderId="55" xfId="45" applyFill="1" applyBorder="1" applyAlignment="1">
      <alignment horizontal="center" vertical="center"/>
    </xf>
    <xf numFmtId="14" fontId="72" fillId="0" borderId="0" xfId="45" applyNumberFormat="1" applyFill="1" applyBorder="1" applyAlignment="1">
      <alignment vertical="center"/>
    </xf>
    <xf numFmtId="0" fontId="89" fillId="0" borderId="53" xfId="45" applyFont="1" applyFill="1" applyBorder="1" applyAlignment="1">
      <alignment horizontal="left" vertical="center"/>
    </xf>
    <xf numFmtId="0" fontId="89" fillId="0" borderId="49" xfId="45" applyFont="1" applyFill="1" applyBorder="1" applyAlignment="1">
      <alignment horizontal="left" vertical="center"/>
    </xf>
    <xf numFmtId="0" fontId="74" fillId="0" borderId="35" xfId="45" applyFont="1" applyFill="1" applyBorder="1" applyAlignment="1">
      <alignment horizontal="left" vertical="center" wrapText="1"/>
    </xf>
    <xf numFmtId="0" fontId="71" fillId="0" borderId="0" xfId="45" applyFont="1" applyFill="1" applyBorder="1" applyAlignment="1">
      <alignment horizontal="center" vertical="center"/>
    </xf>
    <xf numFmtId="0" fontId="72" fillId="0" borderId="0" xfId="45" applyFill="1" applyBorder="1"/>
    <xf numFmtId="0" fontId="74" fillId="0" borderId="0" xfId="45" applyFont="1" applyFill="1" applyBorder="1" applyAlignment="1">
      <alignment horizontal="center" vertical="center"/>
    </xf>
    <xf numFmtId="49" fontId="71" fillId="0" borderId="31" xfId="45" applyNumberFormat="1" applyFont="1" applyFill="1" applyBorder="1" applyAlignment="1">
      <alignment vertical="center"/>
    </xf>
    <xf numFmtId="168" fontId="71" fillId="0" borderId="56" xfId="45" applyNumberFormat="1" applyFont="1" applyFill="1" applyBorder="1" applyAlignment="1">
      <alignment horizontal="right" vertical="center"/>
    </xf>
    <xf numFmtId="168" fontId="71" fillId="0" borderId="35" xfId="45" applyNumberFormat="1" applyFont="1" applyFill="1" applyBorder="1" applyAlignment="1">
      <alignment horizontal="right" vertical="center"/>
    </xf>
    <xf numFmtId="0" fontId="74" fillId="0" borderId="49" xfId="45" applyFont="1" applyFill="1" applyBorder="1" applyAlignment="1">
      <alignment vertical="center"/>
    </xf>
    <xf numFmtId="0" fontId="71" fillId="0" borderId="49" xfId="45" applyFont="1" applyFill="1" applyBorder="1" applyAlignment="1">
      <alignment vertical="center"/>
    </xf>
    <xf numFmtId="49" fontId="71" fillId="0" borderId="49" xfId="45" applyNumberFormat="1" applyFont="1" applyFill="1" applyBorder="1" applyAlignment="1">
      <alignment vertical="center"/>
    </xf>
    <xf numFmtId="49" fontId="71" fillId="0" borderId="38" xfId="45" applyNumberFormat="1" applyFont="1" applyFill="1" applyBorder="1" applyAlignment="1">
      <alignment vertical="center"/>
    </xf>
    <xf numFmtId="0" fontId="72" fillId="0" borderId="0" xfId="45" applyFill="1" applyBorder="1" applyAlignment="1">
      <alignment horizontal="center" vertical="center"/>
    </xf>
    <xf numFmtId="0" fontId="72" fillId="0" borderId="0" xfId="45" applyFill="1" applyBorder="1" applyAlignment="1">
      <alignment horizontal="left" vertical="center"/>
    </xf>
    <xf numFmtId="0" fontId="72" fillId="0" borderId="0" xfId="45" applyFill="1"/>
    <xf numFmtId="49" fontId="72" fillId="0" borderId="58" xfId="45" applyNumberFormat="1" applyFill="1" applyBorder="1" applyAlignment="1">
      <alignment vertical="center"/>
    </xf>
    <xf numFmtId="0" fontId="72" fillId="0" borderId="58" xfId="45" applyFill="1" applyBorder="1" applyAlignment="1">
      <alignment vertical="center"/>
    </xf>
    <xf numFmtId="0" fontId="72" fillId="0" borderId="0" xfId="45" applyNumberFormat="1" applyFill="1" applyBorder="1"/>
    <xf numFmtId="0" fontId="72" fillId="0" borderId="59" xfId="45" applyFill="1" applyBorder="1" applyAlignment="1">
      <alignment vertical="center"/>
    </xf>
    <xf numFmtId="0" fontId="72" fillId="0" borderId="60" xfId="45" applyFill="1" applyBorder="1" applyAlignment="1">
      <alignment vertical="center"/>
    </xf>
    <xf numFmtId="49" fontId="74" fillId="0" borderId="0" xfId="45" applyNumberFormat="1" applyFont="1" applyFill="1" applyBorder="1"/>
    <xf numFmtId="0" fontId="74" fillId="0" borderId="0" xfId="45" applyFont="1" applyFill="1" applyBorder="1" applyAlignment="1">
      <alignment vertical="center"/>
    </xf>
    <xf numFmtId="49" fontId="72" fillId="0" borderId="0" xfId="45" applyNumberFormat="1" applyFill="1" applyBorder="1" applyAlignment="1">
      <alignment vertical="center"/>
    </xf>
    <xf numFmtId="0" fontId="72" fillId="0" borderId="0" xfId="45" applyNumberFormat="1" applyFill="1" applyBorder="1" applyAlignment="1">
      <alignment vertical="center"/>
    </xf>
    <xf numFmtId="14" fontId="72" fillId="0" borderId="61" xfId="45" applyNumberFormat="1" applyFill="1" applyBorder="1" applyAlignment="1">
      <alignment vertical="center"/>
    </xf>
    <xf numFmtId="49" fontId="72" fillId="0" borderId="57" xfId="45" applyNumberFormat="1" applyFill="1" applyBorder="1" applyAlignment="1">
      <alignment vertical="center"/>
    </xf>
    <xf numFmtId="0" fontId="72" fillId="0" borderId="62" xfId="45" applyFill="1" applyBorder="1" applyAlignment="1">
      <alignment vertical="center"/>
    </xf>
    <xf numFmtId="0" fontId="72" fillId="0" borderId="64" xfId="45" applyFill="1" applyBorder="1" applyAlignment="1">
      <alignment vertical="center"/>
    </xf>
    <xf numFmtId="49" fontId="74" fillId="0" borderId="38" xfId="45" applyNumberFormat="1" applyFont="1" applyFill="1" applyBorder="1" applyAlignment="1">
      <alignment vertical="center"/>
    </xf>
    <xf numFmtId="0" fontId="82" fillId="0" borderId="38" xfId="45" applyFont="1" applyFill="1" applyBorder="1" applyAlignment="1">
      <alignment horizontal="right" vertical="center"/>
    </xf>
    <xf numFmtId="49" fontId="83" fillId="0" borderId="38" xfId="45" applyNumberFormat="1" applyFont="1" applyFill="1" applyBorder="1" applyAlignment="1">
      <alignment horizontal="center" vertical="center"/>
    </xf>
    <xf numFmtId="0" fontId="82" fillId="0" borderId="65" xfId="45" applyFont="1" applyFill="1" applyBorder="1" applyAlignment="1">
      <alignment horizontal="left" vertical="center"/>
    </xf>
    <xf numFmtId="49" fontId="74" fillId="0" borderId="52" xfId="45" applyNumberFormat="1" applyFont="1" applyFill="1" applyBorder="1" applyAlignment="1">
      <alignment vertical="center"/>
    </xf>
    <xf numFmtId="0" fontId="82" fillId="0" borderId="52" xfId="45" applyFont="1" applyFill="1" applyBorder="1" applyAlignment="1">
      <alignment horizontal="right" vertical="center"/>
    </xf>
    <xf numFmtId="49" fontId="83" fillId="0" borderId="52" xfId="45" applyNumberFormat="1" applyFont="1" applyFill="1" applyBorder="1" applyAlignment="1">
      <alignment horizontal="center" vertical="center"/>
    </xf>
    <xf numFmtId="0" fontId="82" fillId="0" borderId="52" xfId="45" applyFont="1" applyFill="1" applyBorder="1" applyAlignment="1">
      <alignment horizontal="left" vertical="center"/>
    </xf>
    <xf numFmtId="49" fontId="74" fillId="0" borderId="56" xfId="45" applyNumberFormat="1" applyFont="1" applyFill="1" applyBorder="1" applyAlignment="1">
      <alignment horizontal="center" vertical="center" wrapText="1"/>
    </xf>
    <xf numFmtId="0" fontId="72" fillId="0" borderId="56" xfId="45" applyFill="1" applyBorder="1" applyAlignment="1">
      <alignment horizontal="center" vertical="center"/>
    </xf>
    <xf numFmtId="49" fontId="74" fillId="0" borderId="32" xfId="45" applyNumberFormat="1" applyFont="1" applyFill="1" applyBorder="1" applyAlignment="1">
      <alignment horizontal="left" vertical="center" wrapText="1"/>
    </xf>
    <xf numFmtId="0" fontId="71" fillId="0" borderId="55" xfId="45" applyFont="1" applyFill="1" applyBorder="1" applyAlignment="1">
      <alignment horizontal="center" vertical="center" wrapText="1"/>
    </xf>
    <xf numFmtId="14" fontId="72" fillId="0" borderId="66" xfId="45" applyNumberFormat="1" applyFill="1" applyBorder="1" applyAlignment="1">
      <alignment vertical="center"/>
    </xf>
    <xf numFmtId="0" fontId="72" fillId="0" borderId="66" xfId="45" applyFill="1" applyBorder="1" applyAlignment="1">
      <alignment vertical="center"/>
    </xf>
    <xf numFmtId="49" fontId="72" fillId="0" borderId="66" xfId="45" applyNumberFormat="1" applyFill="1" applyBorder="1" applyAlignment="1">
      <alignment vertical="center"/>
    </xf>
    <xf numFmtId="49" fontId="74" fillId="0" borderId="0" xfId="45" applyNumberFormat="1" applyFont="1" applyFill="1" applyBorder="1" applyAlignment="1">
      <alignment horizontal="center" vertical="center"/>
    </xf>
    <xf numFmtId="49" fontId="74" fillId="0" borderId="54" xfId="45" applyNumberFormat="1" applyFont="1" applyFill="1" applyBorder="1" applyAlignment="1">
      <alignment horizontal="center" vertical="center" wrapText="1"/>
    </xf>
    <xf numFmtId="0" fontId="90" fillId="0" borderId="54" xfId="45" applyFont="1" applyFill="1" applyBorder="1" applyAlignment="1">
      <alignment horizontal="center" vertical="center"/>
    </xf>
    <xf numFmtId="49" fontId="90" fillId="0" borderId="54" xfId="45" applyNumberFormat="1" applyFont="1" applyFill="1" applyBorder="1" applyAlignment="1">
      <alignment horizontal="center" vertical="center"/>
    </xf>
    <xf numFmtId="0" fontId="89" fillId="0" borderId="54" xfId="45" applyFont="1" applyFill="1" applyBorder="1" applyAlignment="1">
      <alignment horizontal="left" vertical="center"/>
    </xf>
    <xf numFmtId="0" fontId="91" fillId="0" borderId="54" xfId="45" applyFont="1" applyFill="1" applyBorder="1" applyAlignment="1">
      <alignment horizontal="center" vertical="center"/>
    </xf>
    <xf numFmtId="0" fontId="93" fillId="0" borderId="0" xfId="45" applyFont="1" applyFill="1" applyBorder="1" applyAlignment="1">
      <alignment horizontal="center" vertical="center"/>
    </xf>
    <xf numFmtId="0" fontId="0" fillId="0" borderId="12" xfId="0" applyBorder="1" applyAlignment="1">
      <alignment vertical="center"/>
    </xf>
    <xf numFmtId="0" fontId="49" fillId="24" borderId="0" xfId="0" applyFont="1" applyFill="1" applyAlignment="1">
      <alignment horizontal="center" vertical="center"/>
    </xf>
    <xf numFmtId="14" fontId="0" fillId="0" borderId="0" xfId="0" applyNumberFormat="1"/>
    <xf numFmtId="49" fontId="45" fillId="27" borderId="13" xfId="0" applyNumberFormat="1" applyFont="1" applyFill="1" applyBorder="1" applyAlignment="1" applyProtection="1">
      <alignment horizontal="center" vertical="center" wrapText="1"/>
      <protection locked="0"/>
    </xf>
    <xf numFmtId="0" fontId="50" fillId="24" borderId="0" xfId="0" applyFont="1" applyFill="1" applyAlignment="1">
      <alignment horizontal="center" vertical="center" wrapText="1"/>
    </xf>
    <xf numFmtId="0" fontId="50" fillId="25" borderId="0" xfId="0" applyFont="1" applyFill="1" applyAlignment="1">
      <alignment horizontal="center" vertical="center" wrapText="1"/>
    </xf>
    <xf numFmtId="0" fontId="50" fillId="0" borderId="0" xfId="0" applyFont="1" applyAlignment="1">
      <alignment horizontal="center" vertical="center" wrapText="1"/>
    </xf>
    <xf numFmtId="0" fontId="38" fillId="24" borderId="0" xfId="0" applyFont="1" applyFill="1" applyAlignment="1">
      <alignment horizontal="center" vertical="top"/>
    </xf>
    <xf numFmtId="0" fontId="9" fillId="24" borderId="0" xfId="0" applyFont="1" applyFill="1" applyAlignment="1">
      <alignment horizontal="right" vertical="center" wrapText="1"/>
    </xf>
    <xf numFmtId="0" fontId="43" fillId="27" borderId="13" xfId="0" applyFont="1" applyFill="1" applyBorder="1" applyAlignment="1" applyProtection="1">
      <alignment horizontal="center" vertical="center"/>
      <protection locked="0"/>
    </xf>
    <xf numFmtId="0" fontId="5" fillId="29" borderId="0" xfId="0" applyFont="1" applyFill="1" applyAlignment="1">
      <alignment vertical="center"/>
    </xf>
    <xf numFmtId="0" fontId="12" fillId="29" borderId="0" xfId="0" applyFont="1" applyFill="1" applyAlignment="1">
      <alignment vertical="center"/>
    </xf>
    <xf numFmtId="0" fontId="39" fillId="29" borderId="0" xfId="0" applyFont="1" applyFill="1" applyAlignment="1">
      <alignment vertical="center"/>
    </xf>
    <xf numFmtId="0" fontId="3" fillId="29" borderId="0" xfId="0" applyFont="1" applyFill="1" applyAlignment="1">
      <alignment vertical="center"/>
    </xf>
    <xf numFmtId="0" fontId="49" fillId="29" borderId="0" xfId="0" applyFont="1" applyFill="1" applyAlignment="1">
      <alignment vertical="center"/>
    </xf>
    <xf numFmtId="0" fontId="39" fillId="24" borderId="0" xfId="0" applyFont="1" applyFill="1" applyAlignment="1">
      <alignment horizontal="center" vertical="center" wrapText="1"/>
    </xf>
    <xf numFmtId="0" fontId="5" fillId="29" borderId="0" xfId="0" applyFont="1" applyFill="1"/>
    <xf numFmtId="0" fontId="49" fillId="29" borderId="0" xfId="0" applyFont="1" applyFill="1"/>
    <xf numFmtId="44" fontId="0" fillId="0" borderId="0" xfId="0" applyNumberFormat="1"/>
    <xf numFmtId="164" fontId="0" fillId="0" borderId="0" xfId="0" applyNumberFormat="1"/>
    <xf numFmtId="164" fontId="39" fillId="24" borderId="15" xfId="0" applyNumberFormat="1" applyFont="1" applyFill="1" applyBorder="1" applyAlignment="1" applyProtection="1">
      <alignment horizontal="center" vertical="center"/>
      <protection locked="0"/>
    </xf>
    <xf numFmtId="164" fontId="39" fillId="24" borderId="15" xfId="0" applyNumberFormat="1" applyFont="1" applyFill="1" applyBorder="1" applyAlignment="1" applyProtection="1">
      <alignment horizontal="right" vertical="center"/>
      <protection locked="0"/>
    </xf>
    <xf numFmtId="165" fontId="39" fillId="24" borderId="15" xfId="0" applyNumberFormat="1" applyFont="1" applyFill="1" applyBorder="1" applyAlignment="1" applyProtection="1">
      <alignment horizontal="right" vertical="center"/>
      <protection locked="0"/>
    </xf>
    <xf numFmtId="164" fontId="39" fillId="31" borderId="15" xfId="0" applyNumberFormat="1" applyFont="1" applyFill="1" applyBorder="1" applyAlignment="1" applyProtection="1">
      <alignment horizontal="right" vertical="center"/>
      <protection locked="0"/>
    </xf>
    <xf numFmtId="0" fontId="39" fillId="31" borderId="15" xfId="0" applyFont="1" applyFill="1" applyBorder="1" applyAlignment="1" applyProtection="1">
      <alignment horizontal="center" vertical="center"/>
      <protection locked="0"/>
    </xf>
    <xf numFmtId="164" fontId="39" fillId="31" borderId="15" xfId="0" applyNumberFormat="1" applyFont="1" applyFill="1" applyBorder="1" applyAlignment="1" applyProtection="1">
      <alignment horizontal="center" vertical="center"/>
      <protection locked="0"/>
    </xf>
    <xf numFmtId="0" fontId="39" fillId="29" borderId="0" xfId="0" applyFont="1" applyFill="1" applyAlignment="1">
      <alignment horizontal="center" vertical="center"/>
    </xf>
    <xf numFmtId="164" fontId="39" fillId="29" borderId="0" xfId="0" applyNumberFormat="1" applyFont="1" applyFill="1" applyAlignment="1">
      <alignment horizontal="center" vertical="center"/>
    </xf>
    <xf numFmtId="164" fontId="39" fillId="24" borderId="15" xfId="0" applyNumberFormat="1" applyFont="1" applyFill="1" applyBorder="1" applyAlignment="1">
      <alignment horizontal="right" vertical="center"/>
    </xf>
    <xf numFmtId="164" fontId="39" fillId="29" borderId="15" xfId="0" applyNumberFormat="1" applyFont="1" applyFill="1" applyBorder="1" applyAlignment="1">
      <alignment horizontal="right" vertical="center"/>
    </xf>
    <xf numFmtId="0" fontId="39" fillId="24" borderId="0" xfId="0" applyFont="1" applyFill="1"/>
    <xf numFmtId="0" fontId="39" fillId="24" borderId="0" xfId="0" applyFont="1" applyFill="1" applyAlignment="1">
      <alignment horizontal="center"/>
    </xf>
    <xf numFmtId="0" fontId="38" fillId="24" borderId="0" xfId="0" applyFont="1" applyFill="1"/>
    <xf numFmtId="164" fontId="38" fillId="30" borderId="13" xfId="0" applyNumberFormat="1" applyFont="1" applyFill="1" applyBorder="1" applyAlignment="1">
      <alignment horizontal="center"/>
    </xf>
    <xf numFmtId="0" fontId="8" fillId="24" borderId="0" xfId="0" applyFont="1" applyFill="1" applyAlignment="1">
      <alignment horizontal="center" vertical="top" wrapText="1"/>
    </xf>
    <xf numFmtId="0" fontId="8" fillId="24" borderId="0" xfId="0" applyFont="1" applyFill="1" applyAlignment="1">
      <alignment vertical="top" wrapText="1"/>
    </xf>
    <xf numFmtId="0" fontId="8" fillId="29" borderId="0" xfId="0" applyFont="1" applyFill="1" applyAlignment="1">
      <alignment horizontal="center" vertical="top" wrapText="1"/>
    </xf>
    <xf numFmtId="0" fontId="9" fillId="24" borderId="0" xfId="0" applyFont="1" applyFill="1" applyAlignment="1">
      <alignment horizontal="right" vertical="top" wrapText="1"/>
    </xf>
    <xf numFmtId="0" fontId="9" fillId="24" borderId="0" xfId="0" applyFont="1" applyFill="1" applyAlignment="1">
      <alignment vertical="top" wrapText="1"/>
    </xf>
    <xf numFmtId="0" fontId="9" fillId="24" borderId="0" xfId="0" applyFont="1" applyFill="1" applyAlignment="1">
      <alignment horizontal="center" vertical="top" wrapText="1"/>
    </xf>
    <xf numFmtId="0" fontId="9" fillId="24" borderId="0" xfId="0" applyFont="1" applyFill="1" applyAlignment="1">
      <alignment horizontal="left" vertical="top" wrapText="1"/>
    </xf>
    <xf numFmtId="0" fontId="0" fillId="29" borderId="0" xfId="0" applyFill="1"/>
    <xf numFmtId="0" fontId="10" fillId="24" borderId="0" xfId="0" applyFont="1" applyFill="1" applyAlignment="1">
      <alignment horizontal="center" vertical="top" wrapText="1"/>
    </xf>
    <xf numFmtId="49" fontId="38" fillId="24" borderId="24" xfId="0" applyNumberFormat="1" applyFont="1" applyFill="1" applyBorder="1" applyAlignment="1">
      <alignment horizontal="center" vertical="top" wrapText="1"/>
    </xf>
    <xf numFmtId="0" fontId="38" fillId="24" borderId="24" xfId="0" applyFont="1" applyFill="1" applyBorder="1" applyAlignment="1">
      <alignment horizontal="left" vertical="top" wrapText="1"/>
    </xf>
    <xf numFmtId="0" fontId="8" fillId="24" borderId="24" xfId="0" applyFont="1" applyFill="1" applyBorder="1" applyAlignment="1">
      <alignment horizontal="center" vertical="top" wrapText="1"/>
    </xf>
    <xf numFmtId="0" fontId="38" fillId="29" borderId="0" xfId="0" applyFont="1" applyFill="1" applyAlignment="1">
      <alignment horizontal="center" vertical="top"/>
    </xf>
    <xf numFmtId="0" fontId="37" fillId="24" borderId="0" xfId="0" applyFont="1" applyFill="1"/>
    <xf numFmtId="0" fontId="96" fillId="30" borderId="0" xfId="0" applyFont="1" applyFill="1" applyAlignment="1">
      <alignment horizontal="center" vertical="top" wrapText="1"/>
    </xf>
    <xf numFmtId="0" fontId="49" fillId="24" borderId="0" xfId="0" applyFont="1" applyFill="1" applyAlignment="1">
      <alignment horizontal="center" vertical="center" wrapText="1"/>
    </xf>
    <xf numFmtId="0" fontId="39" fillId="30" borderId="0" xfId="0" applyFont="1" applyFill="1" applyAlignment="1">
      <alignment horizontal="center" vertical="center" wrapText="1"/>
    </xf>
    <xf numFmtId="0" fontId="39" fillId="29" borderId="0" xfId="0" applyFont="1" applyFill="1" applyAlignment="1">
      <alignment horizontal="center" vertical="center" wrapText="1"/>
    </xf>
    <xf numFmtId="165" fontId="39" fillId="24" borderId="24" xfId="0" applyNumberFormat="1" applyFont="1" applyFill="1" applyBorder="1" applyAlignment="1">
      <alignment horizontal="center" vertical="center" wrapText="1"/>
    </xf>
    <xf numFmtId="0" fontId="11" fillId="24" borderId="0" xfId="0" applyFont="1" applyFill="1" applyAlignment="1">
      <alignment horizontal="center" vertical="center" wrapText="1"/>
    </xf>
    <xf numFmtId="0" fontId="0" fillId="0" borderId="0" xfId="0" applyAlignment="1">
      <alignment vertical="center"/>
    </xf>
    <xf numFmtId="165" fontId="39" fillId="24" borderId="0" xfId="0" applyNumberFormat="1" applyFont="1" applyFill="1" applyAlignment="1">
      <alignment horizontal="center" vertical="center" wrapText="1"/>
    </xf>
    <xf numFmtId="164" fontId="38" fillId="30" borderId="0" xfId="0" applyNumberFormat="1" applyFont="1" applyFill="1" applyAlignment="1">
      <alignment horizontal="center"/>
    </xf>
    <xf numFmtId="44" fontId="39" fillId="31" borderId="15" xfId="0" applyNumberFormat="1" applyFont="1" applyFill="1" applyBorder="1" applyAlignment="1" applyProtection="1">
      <alignment horizontal="center" vertical="center"/>
      <protection locked="0"/>
    </xf>
    <xf numFmtId="0" fontId="61" fillId="24" borderId="0" xfId="0" applyFont="1" applyFill="1" applyAlignment="1">
      <alignment horizontal="center" vertical="center" wrapText="1"/>
    </xf>
    <xf numFmtId="49" fontId="10" fillId="24" borderId="0" xfId="0" applyNumberFormat="1" applyFont="1" applyFill="1" applyAlignment="1">
      <alignment horizontal="center" vertical="center" wrapText="1"/>
    </xf>
    <xf numFmtId="0" fontId="10" fillId="24" borderId="0" xfId="0" applyFont="1" applyFill="1" applyAlignment="1">
      <alignment horizontal="center" vertical="center" wrapText="1"/>
    </xf>
    <xf numFmtId="164" fontId="39" fillId="24" borderId="0" xfId="0" applyNumberFormat="1" applyFont="1" applyFill="1" applyAlignment="1">
      <alignment vertical="center"/>
    </xf>
    <xf numFmtId="14" fontId="1" fillId="0" borderId="0" xfId="0" applyNumberFormat="1" applyFont="1"/>
    <xf numFmtId="164" fontId="39" fillId="29" borderId="15" xfId="0" applyNumberFormat="1" applyFont="1" applyFill="1" applyBorder="1" applyAlignment="1" applyProtection="1">
      <alignment horizontal="right" vertical="center"/>
      <protection locked="0"/>
    </xf>
    <xf numFmtId="0" fontId="39" fillId="29" borderId="15" xfId="0" applyFont="1" applyFill="1" applyBorder="1" applyAlignment="1" applyProtection="1">
      <alignment horizontal="center" vertical="center"/>
      <protection locked="0"/>
    </xf>
    <xf numFmtId="44" fontId="39" fillId="29" borderId="15" xfId="0" applyNumberFormat="1" applyFont="1" applyFill="1" applyBorder="1" applyAlignment="1" applyProtection="1">
      <alignment horizontal="center" vertical="center"/>
      <protection locked="0"/>
    </xf>
    <xf numFmtId="0" fontId="49" fillId="31" borderId="12" xfId="0" applyFont="1" applyFill="1" applyBorder="1" applyAlignment="1" applyProtection="1">
      <alignment vertical="center"/>
      <protection locked="0"/>
    </xf>
    <xf numFmtId="0" fontId="49" fillId="29" borderId="16" xfId="0" applyFont="1" applyFill="1" applyBorder="1" applyAlignment="1" applyProtection="1">
      <alignment vertical="center"/>
      <protection locked="0"/>
    </xf>
    <xf numFmtId="0" fontId="49" fillId="24" borderId="12" xfId="0" applyFont="1" applyFill="1" applyBorder="1" applyAlignment="1" applyProtection="1">
      <alignment vertical="center"/>
      <protection locked="0"/>
    </xf>
    <xf numFmtId="164" fontId="39" fillId="24" borderId="0" xfId="0" applyNumberFormat="1" applyFont="1" applyFill="1" applyAlignment="1">
      <alignment horizontal="right" vertical="center"/>
    </xf>
    <xf numFmtId="164" fontId="49" fillId="24" borderId="0" xfId="0" applyNumberFormat="1" applyFont="1" applyFill="1" applyAlignment="1">
      <alignment vertical="center"/>
    </xf>
    <xf numFmtId="164" fontId="39" fillId="0" borderId="0" xfId="0" applyNumberFormat="1" applyFont="1" applyAlignment="1">
      <alignment horizontal="right" vertical="center"/>
    </xf>
    <xf numFmtId="0" fontId="39" fillId="31" borderId="11" xfId="0" applyFont="1" applyFill="1" applyBorder="1" applyAlignment="1" applyProtection="1">
      <alignment vertical="center"/>
      <protection locked="0"/>
    </xf>
    <xf numFmtId="0" fontId="44" fillId="27" borderId="22" xfId="0" applyFont="1" applyFill="1" applyBorder="1" applyAlignment="1" applyProtection="1">
      <alignment horizontal="center" vertical="center" wrapText="1"/>
      <protection locked="0"/>
    </xf>
    <xf numFmtId="0" fontId="57" fillId="27" borderId="10" xfId="0" applyFont="1" applyFill="1" applyBorder="1" applyAlignment="1" applyProtection="1">
      <alignment horizontal="center" vertical="center" wrapText="1"/>
      <protection locked="0"/>
    </xf>
    <xf numFmtId="0" fontId="57" fillId="27" borderId="16" xfId="0" applyFont="1" applyFill="1" applyBorder="1" applyAlignment="1" applyProtection="1">
      <alignment horizontal="center" vertical="center" wrapText="1"/>
      <protection locked="0"/>
    </xf>
    <xf numFmtId="0" fontId="11" fillId="26" borderId="0" xfId="0" applyFont="1" applyFill="1" applyAlignment="1">
      <alignment horizontal="center" vertical="center" wrapText="1"/>
    </xf>
    <xf numFmtId="0" fontId="56" fillId="26" borderId="0" xfId="0" applyFont="1" applyFill="1" applyAlignment="1">
      <alignment horizontal="right" vertical="center" wrapText="1"/>
    </xf>
    <xf numFmtId="164" fontId="43" fillId="27" borderId="67" xfId="0" applyNumberFormat="1" applyFont="1" applyFill="1" applyBorder="1" applyAlignment="1" applyProtection="1">
      <alignment horizontal="center" vertical="center"/>
      <protection locked="0"/>
    </xf>
    <xf numFmtId="164" fontId="43" fillId="27" borderId="68" xfId="0" applyNumberFormat="1" applyFont="1" applyFill="1" applyBorder="1" applyAlignment="1" applyProtection="1">
      <alignment horizontal="center" vertical="center"/>
      <protection locked="0"/>
    </xf>
    <xf numFmtId="0" fontId="59" fillId="26" borderId="22" xfId="0" applyFont="1" applyFill="1" applyBorder="1" applyAlignment="1">
      <alignment horizontal="center" vertical="center"/>
    </xf>
    <xf numFmtId="0" fontId="59" fillId="26" borderId="16" xfId="0" applyFont="1" applyFill="1" applyBorder="1" applyAlignment="1">
      <alignment horizontal="center" vertical="center"/>
    </xf>
    <xf numFmtId="0" fontId="43" fillId="27" borderId="13" xfId="0" applyFont="1" applyFill="1" applyBorder="1" applyAlignment="1" applyProtection="1">
      <alignment horizontal="center" vertical="center"/>
      <protection locked="0"/>
    </xf>
    <xf numFmtId="0" fontId="40" fillId="26" borderId="13" xfId="0" applyFont="1" applyFill="1" applyBorder="1" applyAlignment="1">
      <alignment horizontal="center" vertical="center"/>
    </xf>
    <xf numFmtId="0" fontId="6" fillId="26" borderId="24" xfId="0" applyFont="1" applyFill="1" applyBorder="1" applyAlignment="1">
      <alignment horizontal="center" vertical="center"/>
    </xf>
    <xf numFmtId="0" fontId="43" fillId="27" borderId="67" xfId="0" applyFont="1" applyFill="1" applyBorder="1" applyAlignment="1" applyProtection="1">
      <alignment horizontal="center" vertical="center"/>
      <protection locked="0"/>
    </xf>
    <xf numFmtId="0" fontId="43" fillId="27" borderId="68" xfId="0" applyFont="1" applyFill="1" applyBorder="1" applyAlignment="1" applyProtection="1">
      <alignment horizontal="center" vertical="center"/>
      <protection locked="0"/>
    </xf>
    <xf numFmtId="0" fontId="43" fillId="27" borderId="69" xfId="0" applyFont="1" applyFill="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59" fillId="31" borderId="67" xfId="0" applyFont="1" applyFill="1" applyBorder="1" applyAlignment="1">
      <alignment vertical="center"/>
    </xf>
    <xf numFmtId="0" fontId="0" fillId="31" borderId="69" xfId="0" applyFill="1" applyBorder="1" applyAlignment="1">
      <alignment vertical="center"/>
    </xf>
    <xf numFmtId="0" fontId="0" fillId="31" borderId="68" xfId="0" applyFill="1" applyBorder="1" applyAlignment="1">
      <alignment vertical="center"/>
    </xf>
    <xf numFmtId="0" fontId="40" fillId="24" borderId="0" xfId="0" applyFont="1" applyFill="1" applyAlignment="1">
      <alignment horizontal="center" vertical="top" wrapText="1"/>
    </xf>
    <xf numFmtId="0" fontId="9" fillId="24" borderId="0" xfId="0" applyFont="1" applyFill="1" applyAlignment="1">
      <alignment horizontal="center" vertical="top" wrapText="1"/>
    </xf>
    <xf numFmtId="0" fontId="38" fillId="24" borderId="24" xfId="0" applyFont="1" applyFill="1" applyBorder="1" applyAlignment="1">
      <alignment horizontal="center" vertical="top" wrapText="1"/>
    </xf>
    <xf numFmtId="14" fontId="38" fillId="24" borderId="24" xfId="0" applyNumberFormat="1" applyFont="1" applyFill="1" applyBorder="1" applyAlignment="1">
      <alignment horizontal="left" vertical="top" wrapText="1"/>
    </xf>
    <xf numFmtId="0" fontId="0" fillId="0" borderId="24" xfId="0" applyBorder="1"/>
    <xf numFmtId="0" fontId="38" fillId="24" borderId="67" xfId="0" applyFont="1" applyFill="1" applyBorder="1" applyAlignment="1">
      <alignment horizontal="center" vertical="center" wrapText="1"/>
    </xf>
    <xf numFmtId="0" fontId="38" fillId="24" borderId="69" xfId="0" applyFont="1" applyFill="1" applyBorder="1" applyAlignment="1">
      <alignment horizontal="center" vertical="center" wrapText="1"/>
    </xf>
    <xf numFmtId="0" fontId="0" fillId="0" borderId="69" xfId="0" applyBorder="1"/>
    <xf numFmtId="0" fontId="0" fillId="0" borderId="68" xfId="0" applyBorder="1"/>
    <xf numFmtId="0" fontId="43" fillId="24" borderId="67" xfId="0" applyFont="1" applyFill="1" applyBorder="1" applyAlignment="1">
      <alignment horizontal="center" vertical="top" wrapText="1"/>
    </xf>
    <xf numFmtId="0" fontId="43" fillId="24" borderId="69" xfId="0" applyFont="1" applyFill="1" applyBorder="1" applyAlignment="1">
      <alignment horizontal="center" vertical="top" wrapText="1"/>
    </xf>
    <xf numFmtId="0" fontId="9" fillId="24" borderId="0" xfId="0" applyFont="1" applyFill="1" applyAlignment="1">
      <alignment horizontal="right" vertical="top" wrapText="1"/>
    </xf>
    <xf numFmtId="0" fontId="14" fillId="24" borderId="0" xfId="0" applyFont="1" applyFill="1" applyAlignment="1">
      <alignment horizontal="center" vertical="top" wrapText="1"/>
    </xf>
    <xf numFmtId="0" fontId="94" fillId="0" borderId="0" xfId="0" applyFont="1" applyAlignment="1">
      <alignment horizontal="center" vertical="center" wrapText="1"/>
    </xf>
    <xf numFmtId="0" fontId="95" fillId="0" borderId="0" xfId="0" applyFont="1" applyAlignment="1">
      <alignment horizontal="center" vertical="center" wrapText="1"/>
    </xf>
    <xf numFmtId="0" fontId="94" fillId="30" borderId="0" xfId="0" applyFont="1" applyFill="1" applyAlignment="1">
      <alignment horizontal="center" vertical="center" wrapText="1"/>
    </xf>
    <xf numFmtId="0" fontId="95" fillId="30" borderId="0" xfId="0" applyFont="1" applyFill="1" applyAlignment="1">
      <alignment horizontal="center" vertical="center" wrapText="1"/>
    </xf>
    <xf numFmtId="0" fontId="0" fillId="0" borderId="67" xfId="0" applyBorder="1" applyAlignment="1">
      <alignment vertical="center"/>
    </xf>
    <xf numFmtId="0" fontId="0" fillId="0" borderId="69" xfId="0" applyBorder="1" applyAlignment="1">
      <alignment vertical="center"/>
    </xf>
    <xf numFmtId="0" fontId="0" fillId="0" borderId="68" xfId="0" applyBorder="1" applyAlignment="1">
      <alignment vertical="center"/>
    </xf>
    <xf numFmtId="0" fontId="49" fillId="24" borderId="73" xfId="0" applyFont="1" applyFill="1" applyBorder="1" applyAlignment="1">
      <alignment horizontal="center" vertical="center"/>
    </xf>
    <xf numFmtId="0" fontId="0" fillId="0" borderId="24" xfId="0" applyBorder="1" applyAlignment="1">
      <alignment vertical="center"/>
    </xf>
    <xf numFmtId="164" fontId="39" fillId="24" borderId="25" xfId="0" applyNumberFormat="1" applyFont="1" applyFill="1" applyBorder="1" applyAlignment="1">
      <alignment horizontal="center" vertical="center"/>
    </xf>
    <xf numFmtId="164" fontId="39" fillId="24" borderId="67" xfId="0" applyNumberFormat="1" applyFont="1" applyFill="1" applyBorder="1" applyAlignment="1">
      <alignment horizontal="center" vertical="center"/>
    </xf>
    <xf numFmtId="0" fontId="49" fillId="24" borderId="72" xfId="0" applyFont="1" applyFill="1" applyBorder="1" applyAlignment="1">
      <alignment horizontal="center" vertical="center"/>
    </xf>
    <xf numFmtId="0" fontId="0" fillId="0" borderId="0" xfId="0" applyAlignment="1">
      <alignment vertical="center"/>
    </xf>
    <xf numFmtId="166" fontId="39" fillId="24" borderId="26" xfId="0" applyNumberFormat="1" applyFont="1" applyFill="1" applyBorder="1" applyAlignment="1">
      <alignment horizontal="center" vertical="center"/>
    </xf>
    <xf numFmtId="166" fontId="39" fillId="24" borderId="69" xfId="0" applyNumberFormat="1" applyFont="1" applyFill="1" applyBorder="1" applyAlignment="1">
      <alignment horizontal="center" vertical="center"/>
    </xf>
    <xf numFmtId="164" fontId="39" fillId="24" borderId="26" xfId="0" applyNumberFormat="1" applyFont="1" applyFill="1" applyBorder="1" applyAlignment="1">
      <alignment horizontal="center" vertical="center"/>
    </xf>
    <xf numFmtId="164" fontId="39" fillId="24" borderId="69" xfId="0" applyNumberFormat="1" applyFont="1" applyFill="1" applyBorder="1" applyAlignment="1">
      <alignment horizontal="center" vertical="center"/>
    </xf>
    <xf numFmtId="0" fontId="49" fillId="24" borderId="67" xfId="0" applyFont="1" applyFill="1" applyBorder="1" applyAlignment="1">
      <alignment horizontal="center" vertical="center"/>
    </xf>
    <xf numFmtId="0" fontId="61" fillId="24" borderId="22" xfId="0" applyFont="1" applyFill="1" applyBorder="1" applyAlignment="1">
      <alignment horizontal="center" vertical="center" wrapText="1"/>
    </xf>
    <xf numFmtId="0" fontId="61" fillId="24" borderId="10" xfId="0" applyFont="1" applyFill="1" applyBorder="1" applyAlignment="1">
      <alignment horizontal="center" vertical="center" wrapText="1"/>
    </xf>
    <xf numFmtId="0" fontId="49" fillId="24" borderId="26" xfId="0" applyFont="1" applyFill="1" applyBorder="1" applyAlignment="1">
      <alignment horizontal="center" vertical="center"/>
    </xf>
    <xf numFmtId="0" fontId="49" fillId="24" borderId="10" xfId="0" applyFont="1" applyFill="1" applyBorder="1" applyAlignment="1">
      <alignment horizontal="center" vertical="center"/>
    </xf>
    <xf numFmtId="0" fontId="49" fillId="24" borderId="12" xfId="0" applyFont="1" applyFill="1" applyBorder="1" applyAlignment="1">
      <alignment horizontal="center" vertical="center"/>
    </xf>
    <xf numFmtId="0" fontId="10" fillId="24" borderId="18" xfId="0" applyFont="1" applyFill="1" applyBorder="1" applyAlignment="1">
      <alignment horizontal="center" vertical="center" wrapText="1"/>
    </xf>
    <xf numFmtId="49" fontId="39" fillId="24" borderId="0" xfId="0" applyNumberFormat="1" applyFont="1" applyFill="1" applyAlignment="1">
      <alignment horizontal="center" vertical="center"/>
    </xf>
    <xf numFmtId="0" fontId="39" fillId="24" borderId="0" xfId="0" applyFont="1" applyFill="1" applyAlignment="1">
      <alignment horizontal="center" vertical="center" wrapText="1"/>
    </xf>
    <xf numFmtId="0" fontId="11" fillId="24" borderId="0" xfId="0" applyFont="1" applyFill="1" applyAlignment="1">
      <alignment horizontal="center" vertical="center" wrapText="1"/>
    </xf>
    <xf numFmtId="49" fontId="10" fillId="24" borderId="24" xfId="0" applyNumberFormat="1" applyFont="1" applyFill="1" applyBorder="1" applyAlignment="1">
      <alignment horizontal="center" vertical="center" wrapText="1"/>
    </xf>
    <xf numFmtId="49" fontId="78" fillId="0" borderId="53" xfId="45" applyNumberFormat="1" applyFont="1" applyFill="1" applyBorder="1" applyAlignment="1">
      <alignment horizontal="center" vertical="center"/>
    </xf>
    <xf numFmtId="49" fontId="78" fillId="0" borderId="49" xfId="45" applyNumberFormat="1" applyFont="1" applyFill="1" applyBorder="1" applyAlignment="1">
      <alignment horizontal="center" vertical="center"/>
    </xf>
    <xf numFmtId="0" fontId="0" fillId="0" borderId="54" xfId="0" applyBorder="1" applyAlignment="1">
      <alignment horizontal="center" vertical="center"/>
    </xf>
    <xf numFmtId="0" fontId="0" fillId="0" borderId="49" xfId="0" applyBorder="1" applyAlignment="1">
      <alignment horizontal="center" vertical="center"/>
    </xf>
    <xf numFmtId="0" fontId="89" fillId="0" borderId="53" xfId="45" applyFont="1" applyFill="1" applyBorder="1" applyAlignment="1">
      <alignment horizontal="left" vertical="center"/>
    </xf>
    <xf numFmtId="0" fontId="89" fillId="0" borderId="49" xfId="45" applyFont="1" applyFill="1" applyBorder="1" applyAlignment="1">
      <alignment horizontal="left" vertical="center"/>
    </xf>
    <xf numFmtId="0" fontId="89" fillId="0" borderId="54" xfId="45" applyFont="1" applyFill="1" applyBorder="1" applyAlignment="1">
      <alignment horizontal="left" vertical="center"/>
    </xf>
    <xf numFmtId="49" fontId="74" fillId="0" borderId="53" xfId="45" applyNumberFormat="1" applyFont="1" applyFill="1" applyBorder="1" applyAlignment="1">
      <alignment horizontal="center" vertical="center"/>
    </xf>
    <xf numFmtId="0" fontId="74" fillId="0" borderId="49" xfId="45" applyFont="1" applyFill="1" applyBorder="1" applyAlignment="1">
      <alignment horizontal="center" vertical="center"/>
    </xf>
    <xf numFmtId="49" fontId="74" fillId="0" borderId="49" xfId="45" applyNumberFormat="1" applyFont="1" applyFill="1" applyBorder="1" applyAlignment="1">
      <alignment horizontal="center" vertical="center"/>
    </xf>
    <xf numFmtId="0" fontId="78" fillId="0" borderId="49" xfId="45" applyFont="1" applyFill="1" applyBorder="1" applyAlignment="1">
      <alignment horizontal="left" vertical="center"/>
    </xf>
    <xf numFmtId="0" fontId="78" fillId="0" borderId="54" xfId="45" applyFont="1" applyFill="1" applyBorder="1" applyAlignment="1">
      <alignment horizontal="left" vertical="center"/>
    </xf>
    <xf numFmtId="168" fontId="70" fillId="0" borderId="53" xfId="45" applyNumberFormat="1" applyFont="1" applyFill="1" applyBorder="1" applyAlignment="1">
      <alignment horizontal="right" vertical="center"/>
    </xf>
    <xf numFmtId="168" fontId="70" fillId="0" borderId="49" xfId="45" applyNumberFormat="1" applyFont="1" applyFill="1" applyBorder="1" applyAlignment="1">
      <alignment horizontal="right" vertical="center"/>
    </xf>
    <xf numFmtId="168" fontId="70" fillId="0" borderId="54" xfId="45" applyNumberFormat="1" applyFont="1" applyFill="1" applyBorder="1" applyAlignment="1">
      <alignment horizontal="right" vertical="center"/>
    </xf>
    <xf numFmtId="49" fontId="74" fillId="0" borderId="24" xfId="45" applyNumberFormat="1" applyFont="1" applyFill="1" applyBorder="1" applyAlignment="1">
      <alignment horizontal="center" vertical="center"/>
    </xf>
    <xf numFmtId="0" fontId="0" fillId="0" borderId="24" xfId="0" applyBorder="1" applyAlignment="1">
      <alignment horizontal="center" vertical="center"/>
    </xf>
    <xf numFmtId="0" fontId="72" fillId="0" borderId="67" xfId="45" applyFill="1" applyBorder="1" applyAlignment="1">
      <alignment horizontal="center" vertical="center"/>
    </xf>
    <xf numFmtId="0" fontId="0" fillId="0" borderId="68" xfId="0" applyBorder="1" applyAlignment="1">
      <alignment horizontal="center" vertical="center"/>
    </xf>
    <xf numFmtId="0" fontId="74" fillId="0" borderId="0" xfId="45" applyFont="1" applyFill="1" applyBorder="1" applyAlignment="1">
      <alignment horizontal="center" vertical="center"/>
    </xf>
    <xf numFmtId="0" fontId="0" fillId="0" borderId="0" xfId="0" applyAlignment="1">
      <alignment horizontal="center" vertical="center"/>
    </xf>
    <xf numFmtId="0" fontId="0" fillId="0" borderId="69" xfId="0" applyBorder="1" applyAlignment="1">
      <alignment horizontal="center" vertical="center"/>
    </xf>
    <xf numFmtId="0" fontId="74" fillId="0" borderId="24" xfId="45" applyFont="1" applyFill="1" applyBorder="1" applyAlignment="1">
      <alignment horizontal="center" vertical="center"/>
    </xf>
    <xf numFmtId="0" fontId="72" fillId="0" borderId="67" xfId="45" applyNumberFormat="1" applyFill="1" applyBorder="1"/>
    <xf numFmtId="168" fontId="71" fillId="0" borderId="53" xfId="45" applyNumberFormat="1" applyFont="1" applyFill="1" applyBorder="1" applyAlignment="1">
      <alignment horizontal="right" vertical="center"/>
    </xf>
    <xf numFmtId="168" fontId="71" fillId="0" borderId="54" xfId="45" applyNumberFormat="1" applyFont="1" applyFill="1" applyBorder="1" applyAlignment="1">
      <alignment horizontal="right" vertical="center"/>
    </xf>
    <xf numFmtId="49" fontId="74" fillId="0" borderId="49" xfId="45" applyNumberFormat="1" applyFont="1" applyFill="1" applyBorder="1" applyAlignment="1">
      <alignment horizontal="left" vertical="center"/>
    </xf>
    <xf numFmtId="0" fontId="74" fillId="0" borderId="49" xfId="45" applyFont="1" applyFill="1" applyBorder="1" applyAlignment="1">
      <alignment horizontal="left" vertical="center"/>
    </xf>
    <xf numFmtId="0" fontId="72" fillId="0" borderId="53" xfId="45" applyFill="1" applyBorder="1" applyAlignment="1">
      <alignment horizontal="left" vertical="center"/>
    </xf>
    <xf numFmtId="0" fontId="72" fillId="0" borderId="49" xfId="45" applyFill="1" applyBorder="1" applyAlignment="1">
      <alignment horizontal="left" vertical="center"/>
    </xf>
    <xf numFmtId="0" fontId="72" fillId="0" borderId="54" xfId="45" applyFill="1" applyBorder="1" applyAlignment="1">
      <alignment horizontal="left" vertical="center"/>
    </xf>
    <xf numFmtId="0" fontId="71" fillId="0" borderId="53" xfId="45" applyFont="1" applyFill="1" applyBorder="1" applyAlignment="1">
      <alignment horizontal="center" vertical="center"/>
    </xf>
    <xf numFmtId="0" fontId="71" fillId="0" borderId="49" xfId="45" applyFont="1" applyFill="1" applyBorder="1" applyAlignment="1">
      <alignment horizontal="center" vertical="center"/>
    </xf>
    <xf numFmtId="0" fontId="71" fillId="0" borderId="54" xfId="45" applyFont="1" applyFill="1" applyBorder="1" applyAlignment="1">
      <alignment horizontal="center" vertical="center"/>
    </xf>
    <xf numFmtId="168" fontId="71" fillId="0" borderId="49" xfId="45" applyNumberFormat="1" applyFont="1" applyFill="1" applyBorder="1" applyAlignment="1">
      <alignment horizontal="right" vertical="center"/>
    </xf>
    <xf numFmtId="0" fontId="93" fillId="0" borderId="31" xfId="45" applyFont="1" applyFill="1" applyBorder="1" applyAlignment="1">
      <alignment horizontal="center" vertical="center"/>
    </xf>
    <xf numFmtId="0" fontId="93" fillId="0" borderId="37" xfId="45" applyFont="1" applyFill="1" applyBorder="1" applyAlignment="1">
      <alignment horizontal="center" vertical="center"/>
    </xf>
    <xf numFmtId="49" fontId="74" fillId="0" borderId="0" xfId="45" applyNumberFormat="1" applyFont="1" applyFill="1" applyBorder="1" applyAlignment="1">
      <alignment horizontal="center" vertical="center" wrapText="1"/>
    </xf>
    <xf numFmtId="49" fontId="74" fillId="0" borderId="31" xfId="45" applyNumberFormat="1" applyFont="1" applyFill="1" applyBorder="1" applyAlignment="1">
      <alignment horizontal="left" vertical="center"/>
    </xf>
    <xf numFmtId="0" fontId="74" fillId="0" borderId="31" xfId="45" applyFont="1" applyFill="1" applyBorder="1" applyAlignment="1">
      <alignment horizontal="left" vertical="center"/>
    </xf>
    <xf numFmtId="49" fontId="74" fillId="0" borderId="31" xfId="45" applyNumberFormat="1" applyFont="1" applyFill="1" applyBorder="1" applyAlignment="1">
      <alignment horizontal="center" vertical="center"/>
    </xf>
    <xf numFmtId="0" fontId="74" fillId="0" borderId="31" xfId="45" applyFont="1" applyFill="1" applyBorder="1" applyAlignment="1">
      <alignment horizontal="center" vertical="center"/>
    </xf>
    <xf numFmtId="49" fontId="74" fillId="0" borderId="49" xfId="45" applyNumberFormat="1" applyFont="1" applyFill="1" applyBorder="1" applyAlignment="1">
      <alignment horizontal="left" vertical="center" wrapText="1"/>
    </xf>
    <xf numFmtId="0" fontId="0" fillId="0" borderId="49" xfId="0" applyBorder="1" applyAlignment="1">
      <alignment horizontal="left" vertical="center" wrapText="1"/>
    </xf>
    <xf numFmtId="0" fontId="0" fillId="0" borderId="54" xfId="0" applyBorder="1" applyAlignment="1">
      <alignment horizontal="left" vertical="center" wrapText="1"/>
    </xf>
    <xf numFmtId="49" fontId="74" fillId="0" borderId="53" xfId="45" applyNumberFormat="1" applyFont="1" applyFill="1" applyBorder="1" applyAlignment="1">
      <alignment horizontal="center" vertical="center" wrapText="1"/>
    </xf>
    <xf numFmtId="49" fontId="74" fillId="0" borderId="49" xfId="45" applyNumberFormat="1" applyFont="1" applyFill="1" applyBorder="1" applyAlignment="1">
      <alignment horizontal="center" vertical="center" wrapText="1"/>
    </xf>
    <xf numFmtId="0" fontId="0" fillId="0" borderId="54" xfId="0" applyBorder="1" applyAlignment="1">
      <alignment horizontal="center" vertical="center" wrapText="1"/>
    </xf>
    <xf numFmtId="0" fontId="74" fillId="0" borderId="53" xfId="45" applyFont="1" applyFill="1" applyBorder="1" applyAlignment="1">
      <alignment horizontal="center" vertical="top" wrapText="1"/>
    </xf>
    <xf numFmtId="0" fontId="73" fillId="0" borderId="49" xfId="0" applyFont="1" applyBorder="1" applyAlignment="1">
      <alignment horizontal="center" vertical="top" wrapText="1"/>
    </xf>
    <xf numFmtId="0" fontId="73" fillId="0" borderId="54" xfId="0" applyFont="1" applyBorder="1" applyAlignment="1">
      <alignment horizontal="center" vertical="top" wrapText="1"/>
    </xf>
    <xf numFmtId="0" fontId="93" fillId="0" borderId="24" xfId="45" applyFont="1" applyFill="1" applyBorder="1" applyAlignment="1">
      <alignment horizontal="center" vertical="center"/>
    </xf>
    <xf numFmtId="0" fontId="0" fillId="0" borderId="27" xfId="0" applyBorder="1" applyAlignment="1">
      <alignment vertical="center"/>
    </xf>
    <xf numFmtId="49" fontId="92" fillId="0" borderId="69" xfId="45" applyNumberFormat="1" applyFont="1" applyFill="1" applyBorder="1" applyAlignment="1">
      <alignment horizontal="left"/>
    </xf>
    <xf numFmtId="49" fontId="74" fillId="0" borderId="69" xfId="45" applyNumberFormat="1" applyFont="1" applyFill="1" applyBorder="1" applyAlignment="1">
      <alignment vertical="center"/>
    </xf>
    <xf numFmtId="0" fontId="93" fillId="0" borderId="70" xfId="45" applyFont="1" applyFill="1" applyBorder="1" applyAlignment="1">
      <alignment horizontal="left" vertical="center"/>
    </xf>
    <xf numFmtId="0" fontId="0" fillId="0" borderId="70" xfId="0" applyBorder="1" applyAlignment="1">
      <alignment vertical="center"/>
    </xf>
    <xf numFmtId="0" fontId="93" fillId="0" borderId="71" xfId="45" applyFont="1" applyFill="1" applyBorder="1" applyAlignment="1">
      <alignment horizontal="left" vertical="center"/>
    </xf>
    <xf numFmtId="0" fontId="0" fillId="0" borderId="71" xfId="0" applyBorder="1" applyAlignment="1">
      <alignment vertical="center"/>
    </xf>
    <xf numFmtId="0" fontId="93" fillId="0" borderId="31" xfId="45" applyFont="1" applyFill="1" applyBorder="1" applyAlignment="1">
      <alignment vertical="center"/>
    </xf>
    <xf numFmtId="0" fontId="93" fillId="0" borderId="37" xfId="45" applyFont="1" applyFill="1" applyBorder="1" applyAlignment="1">
      <alignment vertical="center"/>
    </xf>
    <xf numFmtId="49" fontId="71" fillId="0" borderId="53" xfId="45" applyNumberFormat="1" applyFont="1" applyFill="1" applyBorder="1" applyAlignment="1">
      <alignment horizontal="center" vertical="center" wrapText="1"/>
    </xf>
    <xf numFmtId="0" fontId="71" fillId="0" borderId="49" xfId="45" applyFont="1" applyFill="1" applyBorder="1" applyAlignment="1">
      <alignment horizontal="center" vertical="center" wrapText="1"/>
    </xf>
    <xf numFmtId="0" fontId="71" fillId="0" borderId="54" xfId="45" applyFont="1" applyFill="1" applyBorder="1" applyAlignment="1">
      <alignment horizontal="center" vertical="center" wrapText="1"/>
    </xf>
    <xf numFmtId="49" fontId="71" fillId="0" borderId="49" xfId="45" applyNumberFormat="1" applyFont="1" applyFill="1" applyBorder="1" applyAlignment="1">
      <alignment horizontal="center" vertical="center" wrapText="1"/>
    </xf>
    <xf numFmtId="49" fontId="71" fillId="0" borderId="54" xfId="45" applyNumberFormat="1" applyFont="1" applyFill="1" applyBorder="1" applyAlignment="1">
      <alignment horizontal="center" vertical="center" wrapText="1"/>
    </xf>
    <xf numFmtId="0" fontId="72" fillId="0" borderId="53" xfId="45" applyFill="1" applyBorder="1" applyAlignment="1">
      <alignment horizontal="center" vertical="center"/>
    </xf>
    <xf numFmtId="0" fontId="72" fillId="0" borderId="54" xfId="45" applyFill="1" applyBorder="1" applyAlignment="1">
      <alignment horizontal="center" vertical="center"/>
    </xf>
    <xf numFmtId="0" fontId="88" fillId="0" borderId="35" xfId="45" applyFont="1" applyFill="1" applyBorder="1" applyAlignment="1">
      <alignment horizontal="center" vertical="center"/>
    </xf>
    <xf numFmtId="0" fontId="88" fillId="0" borderId="0" xfId="45" applyFont="1" applyFill="1" applyBorder="1" applyAlignment="1">
      <alignment horizontal="center" vertical="center"/>
    </xf>
    <xf numFmtId="0" fontId="88" fillId="0" borderId="36" xfId="45" applyFont="1" applyFill="1" applyBorder="1" applyAlignment="1">
      <alignment horizontal="center" vertical="center"/>
    </xf>
    <xf numFmtId="0" fontId="88" fillId="0" borderId="31" xfId="45" applyFont="1" applyFill="1" applyBorder="1" applyAlignment="1">
      <alignment horizontal="center" vertical="center"/>
    </xf>
    <xf numFmtId="0" fontId="74" fillId="0" borderId="36" xfId="45" applyFont="1" applyFill="1" applyBorder="1" applyAlignment="1">
      <alignment horizontal="center" vertical="center"/>
    </xf>
    <xf numFmtId="0" fontId="74" fillId="0" borderId="37" xfId="45" applyFont="1" applyFill="1" applyBorder="1" applyAlignment="1">
      <alignment horizontal="center" vertical="center"/>
    </xf>
    <xf numFmtId="49" fontId="71" fillId="0" borderId="0" xfId="45" applyNumberFormat="1" applyFont="1" applyFill="1" applyBorder="1" applyAlignment="1">
      <alignment horizontal="right" vertical="center"/>
    </xf>
    <xf numFmtId="0" fontId="71" fillId="0" borderId="0" xfId="45" applyFont="1" applyFill="1" applyBorder="1" applyAlignment="1">
      <alignment horizontal="right" vertical="center"/>
    </xf>
    <xf numFmtId="167" fontId="77" fillId="0" borderId="36" xfId="45" applyNumberFormat="1" applyFont="1" applyFill="1" applyBorder="1" applyAlignment="1">
      <alignment horizontal="center" vertical="center"/>
    </xf>
    <xf numFmtId="167" fontId="77" fillId="0" borderId="31" xfId="45" applyNumberFormat="1" applyFont="1" applyFill="1" applyBorder="1" applyAlignment="1">
      <alignment horizontal="center" vertical="center"/>
    </xf>
    <xf numFmtId="20" fontId="77" fillId="0" borderId="36" xfId="45" applyNumberFormat="1" applyFont="1" applyFill="1" applyBorder="1" applyAlignment="1">
      <alignment horizontal="center" vertical="center"/>
    </xf>
    <xf numFmtId="20" fontId="77" fillId="0" borderId="31" xfId="45" applyNumberFormat="1" applyFont="1" applyFill="1" applyBorder="1" applyAlignment="1">
      <alignment horizontal="center" vertical="center"/>
    </xf>
    <xf numFmtId="0" fontId="77" fillId="0" borderId="36" xfId="45" applyFont="1" applyFill="1" applyBorder="1" applyAlignment="1">
      <alignment horizontal="center" vertical="center"/>
    </xf>
    <xf numFmtId="0" fontId="77" fillId="0" borderId="31" xfId="45" applyFont="1" applyFill="1" applyBorder="1" applyAlignment="1">
      <alignment horizontal="center" vertical="center"/>
    </xf>
    <xf numFmtId="0" fontId="78" fillId="0" borderId="39" xfId="45" applyFont="1" applyFill="1" applyBorder="1"/>
    <xf numFmtId="0" fontId="78" fillId="0" borderId="40" xfId="45" applyFont="1" applyFill="1" applyBorder="1"/>
    <xf numFmtId="0" fontId="78" fillId="0" borderId="63" xfId="45" applyFont="1" applyFill="1" applyBorder="1"/>
    <xf numFmtId="49" fontId="79" fillId="0" borderId="36" xfId="45" applyNumberFormat="1" applyFont="1" applyFill="1" applyBorder="1" applyAlignment="1">
      <alignment horizontal="center" vertical="center"/>
    </xf>
    <xf numFmtId="0" fontId="79" fillId="0" borderId="31" xfId="45" applyFont="1" applyFill="1" applyBorder="1" applyAlignment="1">
      <alignment horizontal="center" vertical="center"/>
    </xf>
    <xf numFmtId="49" fontId="79" fillId="0" borderId="31" xfId="45" applyNumberFormat="1" applyFont="1" applyFill="1" applyBorder="1" applyAlignment="1">
      <alignment horizontal="center" vertical="center"/>
    </xf>
    <xf numFmtId="0" fontId="53" fillId="26" borderId="0" xfId="0" applyFont="1" applyFill="1" applyAlignment="1">
      <alignment vertical="center" wrapText="1"/>
    </xf>
    <xf numFmtId="0" fontId="0" fillId="0" borderId="0" xfId="0" applyAlignment="1">
      <alignment vertical="center" wrapText="1"/>
    </xf>
    <xf numFmtId="0" fontId="0" fillId="0" borderId="20" xfId="0" applyBorder="1" applyAlignment="1">
      <alignment vertical="center" wrapText="1"/>
    </xf>
  </cellXfs>
  <cellStyles count="46">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44" xr:uid="{9E062B92-3F7B-4509-AD2E-001E64D0C5ED}"/>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xr:uid="{00000000-0005-0000-0000-000022000000}"/>
    <cellStyle name="Standard 3" xfId="43" xr:uid="{D49A2A43-502C-4394-8EEF-8EECD121B775}"/>
    <cellStyle name="Standard 4" xfId="45" xr:uid="{F1E00441-0380-264F-A76E-594363A8D2E5}"/>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0"/>
  <tableStyles count="0" defaultTableStyle="TableStyleMedium2" defaultPivotStyle="PivotStyleLight16"/>
  <colors>
    <mruColors>
      <color rgb="FFCCFDCC"/>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0</xdr:row>
      <xdr:rowOff>82550</xdr:rowOff>
    </xdr:from>
    <xdr:to>
      <xdr:col>3</xdr:col>
      <xdr:colOff>1203095</xdr:colOff>
      <xdr:row>4</xdr:row>
      <xdr:rowOff>165100</xdr:rowOff>
    </xdr:to>
    <xdr:pic>
      <xdr:nvPicPr>
        <xdr:cNvPr id="2" name="Grafik 1" descr="Bildergebnis für süddeutscher hockey verband">
          <a:extLst>
            <a:ext uri="{FF2B5EF4-FFF2-40B4-BE49-F238E27FC236}">
              <a16:creationId xmlns:a16="http://schemas.microsoft.com/office/drawing/2014/main" id="{7D8643CF-8281-43E7-8DA3-972EEA6E9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1" y="82550"/>
          <a:ext cx="1444394"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0</xdr:row>
      <xdr:rowOff>0</xdr:rowOff>
    </xdr:from>
    <xdr:to>
      <xdr:col>2</xdr:col>
      <xdr:colOff>523875</xdr:colOff>
      <xdr:row>2</xdr:row>
      <xdr:rowOff>311150</xdr:rowOff>
    </xdr:to>
    <xdr:pic>
      <xdr:nvPicPr>
        <xdr:cNvPr id="2" name="Grafik 1" descr="Bildergebnis für süddeutscher hockey verband">
          <a:extLst>
            <a:ext uri="{FF2B5EF4-FFF2-40B4-BE49-F238E27FC236}">
              <a16:creationId xmlns:a16="http://schemas.microsoft.com/office/drawing/2014/main" id="{F9692717-516D-4CFE-801D-9D174298E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0"/>
          <a:ext cx="95567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0</xdr:row>
      <xdr:rowOff>57150</xdr:rowOff>
    </xdr:from>
    <xdr:to>
      <xdr:col>16</xdr:col>
      <xdr:colOff>19048</xdr:colOff>
      <xdr:row>3</xdr:row>
      <xdr:rowOff>142873</xdr:rowOff>
    </xdr:to>
    <xdr:pic>
      <xdr:nvPicPr>
        <xdr:cNvPr id="2" name="Grafik 1" descr="Grafik 1">
          <a:extLst>
            <a:ext uri="{FF2B5EF4-FFF2-40B4-BE49-F238E27FC236}">
              <a16:creationId xmlns:a16="http://schemas.microsoft.com/office/drawing/2014/main" id="{2200C081-B1AE-D548-8ABF-3B706421FEBE}"/>
            </a:ext>
          </a:extLst>
        </xdr:cNvPr>
        <xdr:cNvPicPr>
          <a:picLocks noChangeAspect="1"/>
        </xdr:cNvPicPr>
      </xdr:nvPicPr>
      <xdr:blipFill>
        <a:blip xmlns:r="http://schemas.openxmlformats.org/officeDocument/2006/relationships" r:embed="rId1"/>
        <a:stretch>
          <a:fillRect/>
        </a:stretch>
      </xdr:blipFill>
      <xdr:spPr>
        <a:xfrm>
          <a:off x="4200525" y="57150"/>
          <a:ext cx="682623" cy="581023"/>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13"/>
  </sheetPr>
  <dimension ref="A1:AD38"/>
  <sheetViews>
    <sheetView showZeros="0" topLeftCell="A4" zoomScale="107" zoomScaleNormal="100" zoomScalePageLayoutView="150" workbookViewId="0">
      <selection activeCell="E21" sqref="E21:G21"/>
    </sheetView>
  </sheetViews>
  <sheetFormatPr baseColWidth="10" defaultColWidth="10.83203125" defaultRowHeight="13"/>
  <cols>
    <col min="1" max="1" width="4.33203125" style="18" customWidth="1"/>
    <col min="2" max="2" width="3.1640625" style="18" customWidth="1"/>
    <col min="3" max="3" width="21.5" style="18" customWidth="1"/>
    <col min="4" max="4" width="19.1640625" style="18" customWidth="1"/>
    <col min="5" max="5" width="9.83203125" style="18" customWidth="1"/>
    <col min="6" max="6" width="13" style="18" customWidth="1"/>
    <col min="7" max="8" width="9.6640625" style="18" customWidth="1"/>
    <col min="9" max="9" width="12.5" style="18" customWidth="1"/>
    <col min="10" max="12" width="10.83203125" style="18"/>
    <col min="13" max="13" width="10.83203125" style="123"/>
    <col min="14" max="23" width="10.83203125" style="66"/>
    <col min="24" max="30" width="10.83203125" style="123"/>
    <col min="31" max="16384" width="10.83203125" style="18"/>
  </cols>
  <sheetData>
    <row r="1" spans="1:30" ht="23">
      <c r="A1" s="14"/>
      <c r="B1" s="118" t="s">
        <v>41</v>
      </c>
      <c r="C1" s="14"/>
      <c r="D1" s="14"/>
      <c r="E1" s="15"/>
      <c r="F1" s="16"/>
      <c r="G1" s="15"/>
      <c r="H1" s="14"/>
      <c r="I1" s="14"/>
      <c r="J1" s="14"/>
      <c r="K1" s="14"/>
      <c r="L1" s="17"/>
      <c r="N1" s="64" t="s">
        <v>145</v>
      </c>
    </row>
    <row r="2" spans="1:30" ht="23.25" customHeight="1">
      <c r="A2" s="19"/>
      <c r="B2" s="119" t="s">
        <v>40</v>
      </c>
      <c r="C2" s="19"/>
      <c r="D2" s="19"/>
      <c r="E2" s="19"/>
      <c r="F2" s="19"/>
      <c r="G2" s="19"/>
      <c r="H2" s="19"/>
      <c r="I2" s="19"/>
      <c r="J2" s="14"/>
      <c r="K2" s="14"/>
      <c r="L2" s="17"/>
      <c r="N2" s="64" t="s">
        <v>146</v>
      </c>
    </row>
    <row r="3" spans="1:30" ht="23">
      <c r="A3" s="20"/>
      <c r="B3" s="120" t="s">
        <v>38</v>
      </c>
      <c r="C3" s="20"/>
      <c r="D3" s="19"/>
      <c r="E3" s="19"/>
      <c r="F3" s="21"/>
      <c r="G3" s="21"/>
      <c r="H3" s="21"/>
      <c r="I3" s="21"/>
      <c r="J3" s="14"/>
      <c r="K3" s="14"/>
      <c r="L3" s="17"/>
      <c r="N3" s="64" t="s">
        <v>46</v>
      </c>
    </row>
    <row r="4" spans="1:30" ht="8" customHeight="1">
      <c r="A4" s="20"/>
      <c r="B4" s="20"/>
      <c r="C4" s="20"/>
      <c r="D4" s="19"/>
      <c r="E4" s="19"/>
      <c r="F4" s="21"/>
      <c r="G4" s="21"/>
      <c r="H4" s="21"/>
      <c r="I4" s="21"/>
      <c r="J4" s="14"/>
      <c r="K4" s="14"/>
      <c r="L4" s="17"/>
      <c r="N4" s="64"/>
    </row>
    <row r="5" spans="1:30" s="24" customFormat="1" ht="20">
      <c r="A5" s="325" t="s">
        <v>156</v>
      </c>
      <c r="B5" s="326"/>
      <c r="C5" s="326"/>
      <c r="D5" s="326"/>
      <c r="E5" s="326"/>
      <c r="F5" s="326"/>
      <c r="G5" s="326"/>
      <c r="H5" s="326"/>
      <c r="I5" s="327"/>
      <c r="J5" s="22"/>
      <c r="K5" s="114"/>
      <c r="L5" s="23"/>
      <c r="M5" s="124"/>
      <c r="N5" s="64" t="s">
        <v>53</v>
      </c>
      <c r="O5" s="127"/>
      <c r="P5" s="127"/>
      <c r="Q5" s="127"/>
      <c r="R5" s="127"/>
      <c r="S5" s="127"/>
      <c r="T5" s="127"/>
      <c r="U5" s="127"/>
      <c r="V5" s="127"/>
      <c r="W5" s="127"/>
      <c r="X5" s="124"/>
      <c r="Y5" s="124"/>
      <c r="Z5" s="124"/>
      <c r="AA5" s="124"/>
      <c r="AB5" s="124"/>
      <c r="AC5" s="124"/>
      <c r="AD5" s="124"/>
    </row>
    <row r="6" spans="1:30" s="26" customFormat="1" ht="9" customHeight="1">
      <c r="A6" s="328"/>
      <c r="B6" s="328"/>
      <c r="C6" s="328"/>
      <c r="D6" s="328"/>
      <c r="E6" s="328"/>
      <c r="F6" s="328"/>
      <c r="G6" s="328"/>
      <c r="H6" s="328"/>
      <c r="I6" s="328"/>
      <c r="J6" s="25"/>
      <c r="K6" s="25"/>
      <c r="L6" s="131" t="s">
        <v>46</v>
      </c>
      <c r="M6" s="125"/>
      <c r="N6" s="64" t="s">
        <v>54</v>
      </c>
      <c r="O6" s="128"/>
      <c r="P6" s="128"/>
      <c r="Q6" s="128"/>
      <c r="R6" s="128"/>
      <c r="S6" s="128"/>
      <c r="T6" s="128"/>
      <c r="U6" s="128"/>
      <c r="V6" s="128"/>
      <c r="W6" s="128"/>
      <c r="X6" s="125"/>
      <c r="Y6" s="125"/>
      <c r="Z6" s="125"/>
      <c r="AA6" s="125"/>
      <c r="AB6" s="125"/>
      <c r="AC6" s="125"/>
      <c r="AD6" s="125"/>
    </row>
    <row r="7" spans="1:30" s="31" customFormat="1" ht="15.75" customHeight="1">
      <c r="A7" s="329" t="s">
        <v>30</v>
      </c>
      <c r="B7" s="329"/>
      <c r="C7" s="329"/>
      <c r="D7" s="255"/>
      <c r="E7" s="27"/>
      <c r="F7" s="58"/>
      <c r="G7" s="58"/>
      <c r="H7" s="59" t="s">
        <v>48</v>
      </c>
      <c r="I7" s="111" t="s">
        <v>47</v>
      </c>
      <c r="J7" s="55"/>
      <c r="K7" s="55"/>
      <c r="L7" s="132">
        <v>43741</v>
      </c>
      <c r="M7" s="126"/>
      <c r="N7" s="64" t="s">
        <v>49</v>
      </c>
      <c r="O7" s="129"/>
      <c r="P7" s="129"/>
      <c r="Q7" s="129"/>
      <c r="R7" s="129"/>
      <c r="S7" s="129"/>
      <c r="T7" s="129"/>
      <c r="U7" s="129"/>
      <c r="V7" s="129"/>
      <c r="W7" s="129"/>
      <c r="X7" s="126"/>
      <c r="Y7" s="126"/>
      <c r="Z7" s="126"/>
      <c r="AA7" s="126"/>
      <c r="AB7" s="126"/>
      <c r="AC7" s="126"/>
      <c r="AD7" s="126"/>
    </row>
    <row r="8" spans="1:30" s="31" customFormat="1" ht="8" customHeight="1">
      <c r="A8" s="32"/>
      <c r="B8" s="32"/>
      <c r="C8" s="32"/>
      <c r="D8" s="32"/>
      <c r="E8" s="32"/>
      <c r="F8" s="60"/>
      <c r="G8" s="60"/>
      <c r="H8" s="57"/>
      <c r="I8" s="57"/>
      <c r="J8" s="55"/>
      <c r="K8" s="55"/>
      <c r="L8" s="132">
        <v>43744</v>
      </c>
      <c r="M8" s="126"/>
      <c r="N8" s="64" t="s">
        <v>50</v>
      </c>
      <c r="O8" s="129"/>
      <c r="P8" s="129"/>
      <c r="Q8" s="129"/>
      <c r="R8" s="129"/>
      <c r="S8" s="129"/>
      <c r="T8" s="129"/>
      <c r="U8" s="129"/>
      <c r="V8" s="129"/>
      <c r="W8" s="129"/>
      <c r="X8" s="126"/>
      <c r="Y8" s="126"/>
      <c r="Z8" s="126"/>
      <c r="AA8" s="126"/>
      <c r="AB8" s="126"/>
      <c r="AC8" s="126"/>
      <c r="AD8" s="126"/>
    </row>
    <row r="9" spans="1:30" s="31" customFormat="1" ht="15.75" customHeight="1">
      <c r="A9" s="329" t="s">
        <v>31</v>
      </c>
      <c r="B9" s="329"/>
      <c r="C9" s="329"/>
      <c r="D9" s="137" t="s">
        <v>156</v>
      </c>
      <c r="E9" s="33"/>
      <c r="F9" s="114" t="s">
        <v>163</v>
      </c>
      <c r="G9" s="116"/>
      <c r="H9" s="117"/>
      <c r="I9" s="117"/>
      <c r="J9" s="114"/>
      <c r="K9" s="114"/>
      <c r="L9" s="132"/>
      <c r="M9" s="126"/>
      <c r="N9" s="64" t="s">
        <v>51</v>
      </c>
      <c r="O9" s="129"/>
      <c r="P9" s="129"/>
      <c r="Q9" s="129"/>
      <c r="R9" s="129"/>
      <c r="S9" s="129"/>
      <c r="T9" s="129"/>
      <c r="U9" s="129"/>
      <c r="V9" s="129"/>
      <c r="W9" s="129"/>
      <c r="X9" s="126"/>
      <c r="Y9" s="126"/>
      <c r="Z9" s="126"/>
      <c r="AA9" s="126"/>
      <c r="AB9" s="126"/>
      <c r="AC9" s="126"/>
      <c r="AD9" s="126"/>
    </row>
    <row r="10" spans="1:30" s="31" customFormat="1" ht="8" customHeight="1">
      <c r="A10" s="329"/>
      <c r="B10" s="329"/>
      <c r="C10" s="329"/>
      <c r="D10" s="32"/>
      <c r="E10" s="32"/>
      <c r="F10" s="32"/>
      <c r="G10" s="32"/>
      <c r="H10" s="28"/>
      <c r="I10" s="28"/>
      <c r="J10" s="29"/>
      <c r="K10" s="29"/>
      <c r="L10" s="130"/>
      <c r="M10" s="126"/>
      <c r="N10" s="64" t="s">
        <v>52</v>
      </c>
      <c r="O10" s="129"/>
      <c r="P10" s="129"/>
      <c r="Q10" s="129"/>
      <c r="R10" s="129"/>
      <c r="S10" s="129"/>
      <c r="T10" s="129"/>
      <c r="U10" s="129"/>
      <c r="V10" s="129"/>
      <c r="W10" s="129"/>
      <c r="X10" s="126"/>
      <c r="Y10" s="126"/>
      <c r="Z10" s="126"/>
      <c r="AA10" s="126"/>
      <c r="AB10" s="126"/>
      <c r="AC10" s="126"/>
      <c r="AD10" s="126"/>
    </row>
    <row r="11" spans="1:30" s="31" customFormat="1" ht="38" customHeight="1">
      <c r="A11" s="329" t="s">
        <v>32</v>
      </c>
      <c r="B11" s="329"/>
      <c r="C11" s="329"/>
      <c r="D11" s="122" t="s">
        <v>176</v>
      </c>
      <c r="E11" s="61" t="s">
        <v>55</v>
      </c>
      <c r="F11" s="33"/>
      <c r="G11" s="34"/>
      <c r="H11" s="28"/>
      <c r="I11" s="28"/>
      <c r="J11" s="29"/>
      <c r="K11" s="29"/>
      <c r="L11" s="30"/>
      <c r="M11" s="126"/>
      <c r="N11" s="64" t="s">
        <v>46</v>
      </c>
      <c r="O11" s="129"/>
      <c r="P11" s="129"/>
      <c r="Q11" s="129"/>
      <c r="R11" s="129"/>
      <c r="S11" s="129"/>
      <c r="T11" s="129"/>
      <c r="U11" s="129"/>
      <c r="V11" s="129"/>
      <c r="W11" s="129"/>
      <c r="X11" s="126"/>
      <c r="Y11" s="126"/>
      <c r="Z11" s="126"/>
      <c r="AA11" s="126"/>
      <c r="AB11" s="126"/>
      <c r="AC11" s="126"/>
      <c r="AD11" s="126"/>
    </row>
    <row r="12" spans="1:30" ht="20">
      <c r="A12" s="29"/>
      <c r="B12" s="14"/>
      <c r="C12" s="14"/>
      <c r="D12" s="14"/>
      <c r="E12" s="15"/>
      <c r="F12" s="15"/>
      <c r="G12" s="35"/>
      <c r="H12" s="473" t="s">
        <v>193</v>
      </c>
      <c r="I12" s="474"/>
      <c r="J12" s="474"/>
      <c r="K12" s="474"/>
      <c r="L12" s="475"/>
      <c r="N12" s="65"/>
    </row>
    <row r="13" spans="1:30">
      <c r="A13" s="14"/>
      <c r="B13" s="56" t="s">
        <v>22</v>
      </c>
      <c r="C13" s="67"/>
      <c r="D13" s="68"/>
      <c r="E13" s="113" t="s">
        <v>3</v>
      </c>
      <c r="F13" s="113" t="s">
        <v>27</v>
      </c>
      <c r="G13" s="36"/>
      <c r="H13" s="114" t="s">
        <v>194</v>
      </c>
      <c r="I13" s="14"/>
      <c r="J13" s="14"/>
      <c r="K13" s="14"/>
      <c r="L13" s="17"/>
    </row>
    <row r="14" spans="1:30">
      <c r="A14" s="14"/>
      <c r="B14" s="67"/>
      <c r="C14" s="67"/>
      <c r="D14" s="68"/>
      <c r="E14" s="113" t="s">
        <v>4</v>
      </c>
      <c r="F14" s="113" t="s">
        <v>37</v>
      </c>
      <c r="G14" s="36"/>
      <c r="H14" s="114" t="s">
        <v>195</v>
      </c>
      <c r="I14" s="14"/>
      <c r="J14" s="14"/>
      <c r="K14" s="14"/>
      <c r="L14" s="17"/>
    </row>
    <row r="15" spans="1:30" ht="24" customHeight="1">
      <c r="A15" s="14"/>
      <c r="B15" s="69" t="s">
        <v>0</v>
      </c>
      <c r="C15" s="334"/>
      <c r="D15" s="334"/>
      <c r="E15" s="261"/>
      <c r="F15" s="261"/>
      <c r="G15" s="14"/>
      <c r="H15" s="37"/>
      <c r="I15" s="14"/>
      <c r="J15" s="14"/>
      <c r="K15" s="14"/>
      <c r="L15" s="17"/>
    </row>
    <row r="16" spans="1:30" ht="24" customHeight="1">
      <c r="A16" s="14"/>
      <c r="B16" s="69" t="s">
        <v>1</v>
      </c>
      <c r="C16" s="334"/>
      <c r="D16" s="334"/>
      <c r="E16" s="261"/>
      <c r="F16" s="261"/>
      <c r="G16" s="14"/>
      <c r="H16" s="112" t="s">
        <v>39</v>
      </c>
      <c r="I16" s="51"/>
      <c r="J16" s="51"/>
      <c r="K16" s="52"/>
      <c r="L16" s="17"/>
    </row>
    <row r="17" spans="1:23" ht="24" customHeight="1">
      <c r="A17" s="14"/>
      <c r="B17" s="69" t="s">
        <v>164</v>
      </c>
      <c r="C17" s="337"/>
      <c r="D17" s="338"/>
      <c r="E17" s="261"/>
      <c r="F17" s="261"/>
      <c r="G17" s="14"/>
      <c r="H17" s="115" t="s">
        <v>196</v>
      </c>
      <c r="I17" s="14"/>
      <c r="J17" s="14"/>
      <c r="K17" s="14"/>
      <c r="L17" s="17"/>
    </row>
    <row r="18" spans="1:23" ht="24" customHeight="1">
      <c r="A18" s="14"/>
      <c r="B18" s="69" t="s">
        <v>165</v>
      </c>
      <c r="C18" s="337"/>
      <c r="D18" s="338"/>
      <c r="E18" s="261"/>
      <c r="F18" s="261"/>
      <c r="G18" s="14"/>
      <c r="H18" s="115"/>
      <c r="I18" s="14"/>
      <c r="J18" s="14"/>
      <c r="K18" s="14"/>
      <c r="L18" s="17"/>
    </row>
    <row r="19" spans="1:23" ht="17" customHeight="1">
      <c r="A19" s="14"/>
      <c r="B19" s="14"/>
      <c r="C19" s="14"/>
      <c r="D19" s="14"/>
      <c r="E19" s="14"/>
      <c r="F19" s="14"/>
      <c r="G19" s="14"/>
      <c r="H19" s="62"/>
      <c r="I19" s="14"/>
      <c r="J19" s="14"/>
      <c r="K19" s="14"/>
      <c r="L19" s="17"/>
    </row>
    <row r="20" spans="1:23" ht="24" customHeight="1">
      <c r="A20" s="14"/>
      <c r="B20" s="133"/>
      <c r="C20" s="336"/>
      <c r="D20" s="336"/>
      <c r="E20" s="134"/>
      <c r="F20" s="135"/>
      <c r="G20" s="14"/>
      <c r="H20" s="115"/>
      <c r="I20" s="14"/>
      <c r="J20" s="14"/>
      <c r="K20" s="14"/>
      <c r="L20" s="17"/>
    </row>
    <row r="21" spans="1:23" ht="21" customHeight="1">
      <c r="A21" s="14"/>
      <c r="B21" s="14"/>
      <c r="C21" s="335" t="s">
        <v>26</v>
      </c>
      <c r="D21" s="335"/>
      <c r="E21" s="337"/>
      <c r="F21" s="339"/>
      <c r="G21" s="340"/>
      <c r="H21" s="115" t="s">
        <v>43</v>
      </c>
      <c r="I21" s="14"/>
      <c r="J21" s="14"/>
      <c r="K21" s="14"/>
      <c r="L21" s="17"/>
    </row>
    <row r="22" spans="1:23" ht="22" customHeight="1">
      <c r="A22" s="14"/>
      <c r="B22" s="14"/>
      <c r="C22" s="63"/>
      <c r="D22" s="63"/>
      <c r="E22" s="14"/>
      <c r="F22" s="14"/>
      <c r="G22" s="14"/>
      <c r="H22" s="14"/>
      <c r="I22" s="14"/>
      <c r="J22" s="14"/>
      <c r="K22" s="14"/>
      <c r="L22" s="54"/>
    </row>
    <row r="23" spans="1:23" ht="20" customHeight="1">
      <c r="A23" s="14"/>
      <c r="B23" s="14"/>
      <c r="C23" s="332" t="s">
        <v>144</v>
      </c>
      <c r="D23" s="333"/>
      <c r="E23" s="330">
        <v>100</v>
      </c>
      <c r="F23" s="331" t="s">
        <v>45</v>
      </c>
      <c r="G23" s="14"/>
      <c r="H23" s="14"/>
      <c r="I23" s="14"/>
      <c r="J23" s="14"/>
      <c r="K23" s="14"/>
      <c r="L23" s="54">
        <v>100</v>
      </c>
    </row>
    <row r="24" spans="1:23" ht="14" thickBot="1">
      <c r="A24" s="38"/>
      <c r="B24" s="38"/>
      <c r="C24" s="38"/>
      <c r="D24" s="38"/>
      <c r="E24" s="38"/>
      <c r="F24" s="38"/>
      <c r="G24" s="38"/>
      <c r="H24" s="38"/>
      <c r="I24" s="38"/>
      <c r="J24" s="38"/>
      <c r="K24" s="38"/>
      <c r="L24" s="53"/>
    </row>
    <row r="25" spans="1:23" s="123" customFormat="1">
      <c r="N25" s="66"/>
      <c r="O25" s="66"/>
      <c r="P25" s="66"/>
      <c r="Q25" s="66"/>
      <c r="R25" s="66"/>
      <c r="S25" s="66"/>
      <c r="T25" s="66"/>
      <c r="U25" s="66"/>
      <c r="V25" s="66"/>
      <c r="W25" s="66"/>
    </row>
    <row r="26" spans="1:23" s="123" customFormat="1">
      <c r="N26" s="66"/>
      <c r="O26" s="66"/>
      <c r="P26" s="66"/>
      <c r="Q26" s="66"/>
      <c r="R26" s="66"/>
      <c r="S26" s="66"/>
      <c r="T26" s="66"/>
      <c r="U26" s="66"/>
      <c r="V26" s="66"/>
      <c r="W26" s="66"/>
    </row>
    <row r="27" spans="1:23" s="123" customFormat="1">
      <c r="N27" s="66"/>
      <c r="O27" s="66"/>
      <c r="P27" s="66"/>
      <c r="Q27" s="66"/>
      <c r="R27" s="66"/>
      <c r="S27" s="66"/>
      <c r="T27" s="66"/>
      <c r="U27" s="66"/>
      <c r="V27" s="66"/>
      <c r="W27" s="66"/>
    </row>
    <row r="28" spans="1:23" s="123" customFormat="1">
      <c r="N28" s="66"/>
      <c r="O28" s="66"/>
      <c r="P28" s="66"/>
      <c r="Q28" s="66"/>
      <c r="R28" s="66"/>
      <c r="S28" s="66"/>
      <c r="T28" s="66"/>
      <c r="U28" s="66"/>
      <c r="V28" s="66"/>
      <c r="W28" s="66"/>
    </row>
    <row r="29" spans="1:23" s="123" customFormat="1">
      <c r="N29" s="66"/>
      <c r="O29" s="66"/>
      <c r="P29" s="66"/>
      <c r="Q29" s="66"/>
      <c r="R29" s="66"/>
      <c r="S29" s="66"/>
      <c r="T29" s="66"/>
      <c r="U29" s="66"/>
      <c r="V29" s="66"/>
      <c r="W29" s="66"/>
    </row>
    <row r="30" spans="1:23" s="123" customFormat="1">
      <c r="N30" s="66"/>
      <c r="O30" s="66"/>
      <c r="P30" s="66"/>
      <c r="Q30" s="66"/>
      <c r="R30" s="66"/>
      <c r="S30" s="66"/>
      <c r="T30" s="66"/>
      <c r="U30" s="66"/>
      <c r="V30" s="66"/>
      <c r="W30" s="66"/>
    </row>
    <row r="31" spans="1:23" s="123" customFormat="1">
      <c r="N31" s="66"/>
      <c r="O31" s="66"/>
      <c r="P31" s="66"/>
      <c r="Q31" s="66"/>
      <c r="R31" s="66"/>
      <c r="S31" s="66"/>
      <c r="T31" s="66"/>
      <c r="U31" s="66"/>
      <c r="V31" s="66"/>
      <c r="W31" s="66"/>
    </row>
    <row r="32" spans="1:23" s="123" customFormat="1">
      <c r="N32" s="66"/>
      <c r="O32" s="66"/>
      <c r="P32" s="66"/>
      <c r="Q32" s="66"/>
      <c r="R32" s="66"/>
      <c r="S32" s="66"/>
      <c r="T32" s="66"/>
      <c r="U32" s="66"/>
      <c r="V32" s="66"/>
      <c r="W32" s="66"/>
    </row>
    <row r="33" spans="13:30" s="123" customFormat="1">
      <c r="N33" s="66"/>
      <c r="O33" s="66"/>
      <c r="P33" s="66"/>
      <c r="Q33" s="66"/>
      <c r="R33" s="66"/>
      <c r="S33" s="66"/>
      <c r="T33" s="66"/>
      <c r="U33" s="66"/>
      <c r="V33" s="66"/>
      <c r="W33" s="66"/>
    </row>
    <row r="34" spans="13:30" s="123" customFormat="1">
      <c r="N34" s="66"/>
      <c r="O34" s="66"/>
      <c r="P34" s="66"/>
      <c r="Q34" s="66"/>
      <c r="R34" s="66"/>
      <c r="S34" s="66"/>
      <c r="T34" s="66"/>
      <c r="U34" s="66"/>
      <c r="V34" s="66"/>
      <c r="W34" s="66"/>
    </row>
    <row r="35" spans="13:30" s="123" customFormat="1">
      <c r="N35" s="66"/>
      <c r="O35" s="66"/>
      <c r="P35" s="66"/>
      <c r="Q35" s="66"/>
      <c r="R35" s="66"/>
      <c r="S35" s="66"/>
      <c r="T35" s="66"/>
      <c r="U35" s="66"/>
      <c r="V35" s="66"/>
      <c r="W35" s="66"/>
    </row>
    <row r="36" spans="13:30" s="66" customFormat="1">
      <c r="M36" s="123"/>
      <c r="X36" s="123"/>
      <c r="Y36" s="123"/>
      <c r="Z36" s="123"/>
      <c r="AA36" s="123"/>
      <c r="AB36" s="123"/>
      <c r="AC36" s="123"/>
      <c r="AD36" s="123"/>
    </row>
    <row r="37" spans="13:30" s="66" customFormat="1">
      <c r="M37" s="123"/>
      <c r="X37" s="123"/>
      <c r="Y37" s="123"/>
      <c r="Z37" s="123"/>
      <c r="AA37" s="123"/>
      <c r="AB37" s="123"/>
      <c r="AC37" s="123"/>
      <c r="AD37" s="123"/>
    </row>
    <row r="38" spans="13:30" s="66" customFormat="1">
      <c r="M38" s="123"/>
      <c r="X38" s="123"/>
      <c r="Y38" s="123"/>
      <c r="Z38" s="123"/>
      <c r="AA38" s="123"/>
      <c r="AB38" s="123"/>
      <c r="AC38" s="123"/>
      <c r="AD38" s="123"/>
    </row>
  </sheetData>
  <sheetProtection algorithmName="SHA-512" hashValue="Ifq4p3cqlwv9iVG6xxqWUh7H67gtYzwDSMUW+INytA5g/2uMQ7FbcZD3YiLu23nAPNuS1ZnWL4MskG+cqC1yGg==" saltValue="OoJY0IOY9HQBCntQHyr3WA==" spinCount="100000" sheet="1" selectLockedCells="1"/>
  <mergeCells count="16">
    <mergeCell ref="H12:L12"/>
    <mergeCell ref="E23:F23"/>
    <mergeCell ref="C23:D23"/>
    <mergeCell ref="C15:D15"/>
    <mergeCell ref="C21:D21"/>
    <mergeCell ref="C20:D20"/>
    <mergeCell ref="C16:D16"/>
    <mergeCell ref="C17:D17"/>
    <mergeCell ref="C18:D18"/>
    <mergeCell ref="E21:G21"/>
    <mergeCell ref="A5:I5"/>
    <mergeCell ref="A6:I6"/>
    <mergeCell ref="A7:C7"/>
    <mergeCell ref="A9:C9"/>
    <mergeCell ref="A11:C11"/>
    <mergeCell ref="A10:C10"/>
  </mergeCells>
  <phoneticPr fontId="2" type="noConversion"/>
  <dataValidations count="4">
    <dataValidation type="list" allowBlank="1" showInputMessage="1" showErrorMessage="1" sqref="E23" xr:uid="{00000000-0002-0000-0000-000000000000}">
      <formula1>L22:L24</formula1>
    </dataValidation>
    <dataValidation type="list" allowBlank="1" showInputMessage="1" showErrorMessage="1" prompt="Hier bitte das jeweilige Turnier auswählen." sqref="A5:I5" xr:uid="{00000000-0002-0000-0000-000001000000}">
      <formula1>Typ</formula1>
    </dataValidation>
    <dataValidation type="list" allowBlank="1" showInputMessage="1" sqref="D11" xr:uid="{00000000-0002-0000-0000-000002000000}">
      <formula1>Datum</formula1>
    </dataValidation>
    <dataValidation type="list" allowBlank="1" showInputMessage="1" showErrorMessage="1" sqref="D9" xr:uid="{00000000-0002-0000-0000-000003000000}">
      <formula1>Altersklasse</formula1>
    </dataValidation>
  </dataValidations>
  <pageMargins left="0.59055118110236227" right="0.59055118110236227" top="0.59055118110236227" bottom="0.78740157480314965" header="0.51181102362204722" footer="0.51181102362204722"/>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indexed="41"/>
    <pageSetUpPr fitToPage="1"/>
  </sheetPr>
  <dimension ref="A1:X60"/>
  <sheetViews>
    <sheetView showZeros="0" view="pageBreakPreview" topLeftCell="B10" zoomScaleNormal="100" zoomScaleSheetLayoutView="100" workbookViewId="0">
      <selection activeCell="F28" sqref="F28"/>
    </sheetView>
  </sheetViews>
  <sheetFormatPr baseColWidth="10" defaultColWidth="10.83203125" defaultRowHeight="13"/>
  <cols>
    <col min="1" max="2" width="1" style="2" customWidth="1"/>
    <col min="3" max="3" width="3.1640625" style="2" customWidth="1"/>
    <col min="4" max="4" width="20.33203125" style="2" customWidth="1"/>
    <col min="5" max="5" width="12.33203125" style="2" customWidth="1"/>
    <col min="6" max="6" width="6.33203125" style="2" customWidth="1"/>
    <col min="7" max="7" width="9.5" style="2" customWidth="1"/>
    <col min="8" max="8" width="9.83203125" style="2" customWidth="1"/>
    <col min="9" max="9" width="8.1640625" style="2" customWidth="1"/>
    <col min="10" max="10" width="9.5" style="2" customWidth="1"/>
    <col min="11" max="11" width="8.1640625" style="2" customWidth="1"/>
    <col min="12" max="12" width="14.33203125" style="2" customWidth="1"/>
    <col min="13" max="13" width="9.33203125" style="2" customWidth="1"/>
    <col min="14" max="14" width="8.83203125" style="2" customWidth="1"/>
    <col min="15" max="15" width="11.5" style="2" customWidth="1"/>
    <col min="16" max="16" width="21" style="2" customWidth="1"/>
    <col min="17" max="16384" width="10.83203125" style="2"/>
  </cols>
  <sheetData>
    <row r="1" spans="1:20" ht="20">
      <c r="A1" s="5">
        <v>0</v>
      </c>
      <c r="B1" s="5"/>
      <c r="C1" s="5"/>
      <c r="D1" s="5"/>
      <c r="E1" s="5"/>
      <c r="F1" s="286"/>
      <c r="G1" s="287"/>
      <c r="H1" s="286"/>
      <c r="I1" s="5"/>
      <c r="J1" s="5"/>
      <c r="K1" s="286"/>
      <c r="L1" s="286"/>
      <c r="M1" s="286"/>
      <c r="N1" s="288"/>
      <c r="O1" s="268"/>
      <c r="P1" s="268"/>
      <c r="Q1" s="10"/>
      <c r="R1" s="10"/>
      <c r="S1" s="10"/>
    </row>
    <row r="2" spans="1:20" ht="23.25" customHeight="1">
      <c r="A2" s="5"/>
      <c r="B2" s="355"/>
      <c r="C2" s="355"/>
      <c r="D2" s="355"/>
      <c r="E2" s="355"/>
      <c r="F2" s="290"/>
      <c r="G2" s="345"/>
      <c r="H2" s="345"/>
      <c r="I2" s="345"/>
      <c r="J2" s="345"/>
      <c r="K2" s="286"/>
      <c r="L2" s="286"/>
      <c r="M2" s="286"/>
      <c r="N2" s="288"/>
      <c r="O2" s="268"/>
      <c r="P2" s="268"/>
      <c r="Q2" s="10"/>
      <c r="R2" s="10"/>
      <c r="S2" s="10"/>
    </row>
    <row r="3" spans="1:20" ht="23.25" customHeight="1">
      <c r="A3" s="5"/>
      <c r="B3" s="289"/>
      <c r="C3" s="289"/>
      <c r="D3" s="289"/>
      <c r="E3" s="290"/>
      <c r="F3" s="290"/>
      <c r="G3" s="292"/>
      <c r="H3" s="292"/>
      <c r="I3" s="292"/>
      <c r="J3" s="292"/>
      <c r="K3" s="286"/>
      <c r="L3" s="286"/>
      <c r="M3" s="286"/>
      <c r="N3" s="288"/>
      <c r="O3" s="268"/>
      <c r="P3" s="268"/>
      <c r="Q3" s="10"/>
      <c r="R3" s="10"/>
      <c r="S3" s="10"/>
    </row>
    <row r="4" spans="1:20" ht="23.25" customHeight="1">
      <c r="A4" s="5"/>
      <c r="B4" s="289"/>
      <c r="C4" s="289"/>
      <c r="D4" s="289"/>
      <c r="E4" s="39"/>
      <c r="F4" s="290"/>
      <c r="G4" s="292"/>
      <c r="H4" s="292"/>
      <c r="I4" s="292"/>
      <c r="J4" s="292"/>
      <c r="K4" s="71"/>
      <c r="L4" s="286"/>
      <c r="M4" s="286"/>
      <c r="N4" s="288"/>
      <c r="O4" s="268"/>
      <c r="P4" s="268"/>
      <c r="Q4" s="10"/>
      <c r="R4" s="10"/>
      <c r="S4" s="10"/>
    </row>
    <row r="5" spans="1:20" ht="23">
      <c r="A5" s="5"/>
      <c r="B5" s="291"/>
      <c r="C5" s="291"/>
      <c r="D5" s="291"/>
      <c r="E5" s="290"/>
      <c r="F5" s="290"/>
      <c r="G5" s="292"/>
      <c r="H5" s="292"/>
      <c r="I5" s="292"/>
      <c r="J5" s="292"/>
      <c r="K5" s="71"/>
      <c r="L5" s="286"/>
      <c r="M5" s="286"/>
      <c r="N5" s="288"/>
      <c r="O5" s="268"/>
      <c r="P5" s="268"/>
      <c r="Q5" s="10"/>
      <c r="R5" s="10"/>
      <c r="S5" s="10"/>
    </row>
    <row r="6" spans="1:20" s="4" customFormat="1" ht="20.25" customHeight="1">
      <c r="A6" s="8"/>
      <c r="B6" s="349" t="str">
        <f>Spieldaten!A5</f>
        <v>bitte auswählen</v>
      </c>
      <c r="C6" s="350"/>
      <c r="D6" s="350"/>
      <c r="E6" s="350"/>
      <c r="F6" s="350"/>
      <c r="G6" s="350"/>
      <c r="H6" s="350"/>
      <c r="I6" s="350"/>
      <c r="J6" s="350"/>
      <c r="K6" s="351"/>
      <c r="L6" s="352"/>
      <c r="M6"/>
      <c r="N6" s="288"/>
      <c r="O6" s="293"/>
      <c r="P6" s="293"/>
      <c r="Q6"/>
      <c r="R6" s="11"/>
      <c r="S6" s="11"/>
    </row>
    <row r="7" spans="1:20" s="4" customFormat="1" ht="20.25" customHeight="1">
      <c r="A7" s="8"/>
      <c r="B7" s="294"/>
      <c r="C7" s="294"/>
      <c r="D7" s="294"/>
      <c r="E7" s="294"/>
      <c r="F7" s="294"/>
      <c r="G7" s="294"/>
      <c r="H7" s="294"/>
      <c r="I7" s="294"/>
      <c r="J7" s="294"/>
      <c r="K7" s="71"/>
      <c r="L7" s="286"/>
      <c r="M7" s="286"/>
      <c r="N7" s="288"/>
      <c r="O7" s="293"/>
      <c r="P7" s="293"/>
      <c r="Q7"/>
      <c r="R7" s="11"/>
      <c r="S7" s="11"/>
    </row>
    <row r="8" spans="1:20" s="3" customFormat="1" ht="22.5" customHeight="1">
      <c r="A8" s="9"/>
      <c r="B8" s="353" t="s">
        <v>33</v>
      </c>
      <c r="C8" s="354"/>
      <c r="D8" s="354"/>
      <c r="E8" s="354"/>
      <c r="F8" s="354"/>
      <c r="G8" s="354"/>
      <c r="H8" s="354"/>
      <c r="I8" s="354"/>
      <c r="J8" s="354"/>
      <c r="K8" s="351"/>
      <c r="L8" s="352"/>
      <c r="M8"/>
      <c r="N8" s="288"/>
      <c r="O8" s="293"/>
      <c r="P8" s="293"/>
      <c r="Q8"/>
      <c r="R8" s="12"/>
      <c r="S8" s="12"/>
    </row>
    <row r="9" spans="1:20" s="3" customFormat="1" ht="30" customHeight="1">
      <c r="A9" s="9"/>
      <c r="B9" s="356"/>
      <c r="C9" s="356"/>
      <c r="D9" s="356"/>
      <c r="E9" s="356"/>
      <c r="F9" s="356"/>
      <c r="G9" s="356"/>
      <c r="H9" s="356"/>
      <c r="I9" s="356"/>
      <c r="J9" s="356"/>
      <c r="K9" s="71"/>
      <c r="L9" s="286"/>
      <c r="M9" s="286"/>
      <c r="N9" s="288"/>
      <c r="O9" s="293"/>
      <c r="P9" s="293"/>
      <c r="Q9"/>
      <c r="R9" s="12"/>
      <c r="S9" s="12"/>
    </row>
    <row r="10" spans="1:20" s="1" customFormat="1" ht="15.75" customHeight="1">
      <c r="A10" s="6"/>
      <c r="B10" s="346" t="s">
        <v>30</v>
      </c>
      <c r="C10" s="346"/>
      <c r="D10" s="295">
        <f>Spieldaten!D7</f>
        <v>0</v>
      </c>
      <c r="E10" s="346" t="s">
        <v>31</v>
      </c>
      <c r="F10" s="346"/>
      <c r="G10" s="346" t="str">
        <f>Spieldaten!D9</f>
        <v>bitte auswählen</v>
      </c>
      <c r="H10" s="346"/>
      <c r="I10" s="296" t="s">
        <v>32</v>
      </c>
      <c r="J10" s="347" t="str">
        <f>Spieldaten!D11</f>
        <v>bitte auswählen oder Datum eintragen</v>
      </c>
      <c r="K10" s="348"/>
      <c r="L10" s="297"/>
      <c r="M10" s="286"/>
      <c r="N10" s="288"/>
      <c r="O10" s="293"/>
      <c r="P10" s="293"/>
      <c r="Q10"/>
      <c r="R10" s="13"/>
      <c r="S10" s="13"/>
    </row>
    <row r="11" spans="1:20" s="1" customFormat="1" ht="15" customHeight="1">
      <c r="A11" s="6"/>
      <c r="B11" s="259"/>
      <c r="C11" s="259"/>
      <c r="D11" s="259"/>
      <c r="E11" s="259"/>
      <c r="F11" s="259"/>
      <c r="G11" s="259"/>
      <c r="H11" s="259"/>
      <c r="I11" s="259"/>
      <c r="J11" s="259"/>
      <c r="K11" s="259"/>
      <c r="L11" s="259"/>
      <c r="M11" s="259"/>
      <c r="N11" s="298"/>
      <c r="O11" s="298"/>
      <c r="P11" s="298"/>
      <c r="Q11" s="259"/>
      <c r="R11" s="259"/>
      <c r="S11" s="259"/>
      <c r="T11" s="259"/>
    </row>
    <row r="12" spans="1:20" s="1" customFormat="1" ht="20">
      <c r="A12" s="6"/>
      <c r="B12" s="344"/>
      <c r="C12" s="344"/>
      <c r="D12" s="344"/>
      <c r="E12" s="344"/>
      <c r="F12" s="344"/>
      <c r="G12" s="344"/>
      <c r="H12" s="344"/>
      <c r="I12" s="344"/>
      <c r="J12" s="344"/>
      <c r="K12" s="71"/>
      <c r="L12" s="286"/>
      <c r="M12" s="286"/>
      <c r="N12" s="288"/>
      <c r="O12" s="293"/>
      <c r="P12" s="293"/>
      <c r="Q12"/>
      <c r="R12" s="13"/>
      <c r="S12" s="13"/>
    </row>
    <row r="13" spans="1:20" ht="20">
      <c r="A13" s="5"/>
      <c r="B13" s="284" t="s">
        <v>34</v>
      </c>
      <c r="C13" s="71"/>
      <c r="D13" s="71"/>
      <c r="E13" s="71"/>
      <c r="F13" s="71"/>
      <c r="G13" s="71"/>
      <c r="H13" s="71"/>
      <c r="I13" s="71"/>
      <c r="J13" s="71"/>
      <c r="K13" s="71"/>
      <c r="L13" s="286"/>
      <c r="M13" s="286"/>
      <c r="N13" s="288"/>
      <c r="O13" s="293"/>
      <c r="P13" s="293"/>
      <c r="Q13"/>
      <c r="R13" s="10"/>
      <c r="S13" s="10"/>
    </row>
    <row r="14" spans="1:20" ht="1" customHeight="1">
      <c r="A14" s="5"/>
      <c r="B14" s="70"/>
      <c r="C14" s="70"/>
      <c r="D14" s="299"/>
      <c r="E14" s="70"/>
      <c r="F14" s="70"/>
      <c r="G14" s="70"/>
      <c r="H14" s="70"/>
      <c r="I14" s="70"/>
      <c r="J14" s="70"/>
      <c r="K14" s="71"/>
      <c r="L14" s="286"/>
      <c r="M14" s="286"/>
      <c r="N14" s="288"/>
      <c r="O14" s="293"/>
      <c r="P14" s="293"/>
      <c r="Q14"/>
      <c r="R14" s="10"/>
      <c r="S14" s="10"/>
    </row>
    <row r="15" spans="1:20" ht="8" customHeight="1">
      <c r="A15" s="5"/>
      <c r="B15" s="70"/>
      <c r="C15" s="70"/>
      <c r="D15" s="70"/>
      <c r="E15" s="70"/>
      <c r="F15" s="70"/>
      <c r="G15" s="70"/>
      <c r="H15" s="70"/>
      <c r="I15" s="70"/>
      <c r="J15" s="70"/>
      <c r="K15" s="71"/>
      <c r="L15" s="286"/>
      <c r="M15" s="286"/>
      <c r="N15" s="288"/>
      <c r="O15" s="293"/>
      <c r="P15" s="293"/>
      <c r="Q15"/>
      <c r="R15" s="10"/>
      <c r="S15" s="10"/>
    </row>
    <row r="16" spans="1:20" s="74" customFormat="1" ht="71" customHeight="1">
      <c r="A16" s="72"/>
      <c r="B16" s="71"/>
      <c r="C16" s="71"/>
      <c r="D16" s="71"/>
      <c r="E16" s="359" t="s">
        <v>184</v>
      </c>
      <c r="F16" s="360"/>
      <c r="G16" s="283"/>
      <c r="H16" s="357"/>
      <c r="I16" s="358"/>
      <c r="J16" s="283"/>
      <c r="K16" s="71"/>
      <c r="L16" s="286"/>
      <c r="M16" s="286"/>
      <c r="N16" s="300" t="s">
        <v>185</v>
      </c>
      <c r="O16" s="293"/>
      <c r="P16" s="293"/>
      <c r="Q16"/>
      <c r="R16" s="73"/>
      <c r="S16" s="73"/>
      <c r="T16" s="73"/>
    </row>
    <row r="17" spans="1:24" s="258" customFormat="1" ht="38" customHeight="1">
      <c r="A17" s="256"/>
      <c r="B17" s="301"/>
      <c r="C17" s="301"/>
      <c r="D17" s="301"/>
      <c r="E17" s="302" t="s">
        <v>183</v>
      </c>
      <c r="F17" s="302" t="s">
        <v>189</v>
      </c>
      <c r="G17" s="267" t="s">
        <v>182</v>
      </c>
      <c r="H17" s="303" t="s">
        <v>67</v>
      </c>
      <c r="I17" s="303" t="s">
        <v>170</v>
      </c>
      <c r="J17" s="267" t="s">
        <v>181</v>
      </c>
      <c r="K17" s="267" t="s">
        <v>177</v>
      </c>
      <c r="L17" s="304" t="s">
        <v>169</v>
      </c>
      <c r="M17" s="307" t="s">
        <v>186</v>
      </c>
      <c r="N17" s="302" t="s">
        <v>171</v>
      </c>
      <c r="O17" s="303" t="s">
        <v>15</v>
      </c>
      <c r="P17" s="303" t="s">
        <v>21</v>
      </c>
      <c r="Q17" s="257"/>
      <c r="R17" s="257"/>
      <c r="S17" s="257"/>
      <c r="T17" s="257"/>
      <c r="U17" s="257"/>
      <c r="V17" s="257"/>
      <c r="W17" s="257"/>
      <c r="X17" s="257"/>
    </row>
    <row r="18" spans="1:24" ht="25" customHeight="1">
      <c r="A18" s="5"/>
      <c r="B18" s="70"/>
      <c r="C18" s="75" t="s">
        <v>14</v>
      </c>
      <c r="D18" s="318"/>
      <c r="E18" s="280" t="str">
        <f>IF(D18="","",IF(Vorgabewerte!$D$2=4,Vorgabewerte!$G$2,0))</f>
        <v/>
      </c>
      <c r="F18" s="276"/>
      <c r="G18" s="275"/>
      <c r="H18" s="280" t="str">
        <f>IF(D18="","",IF(Vorgabewerte!$D$2=4,Vorgabewerte!$F$4,Vorgabewerte!$F$3))</f>
        <v/>
      </c>
      <c r="I18" s="276"/>
      <c r="J18" s="277"/>
      <c r="K18" s="280">
        <v>0.38</v>
      </c>
      <c r="L18" s="276"/>
      <c r="M18" s="309"/>
      <c r="N18" s="315">
        <f>IF(G18&gt;0,IF(Vorgabewerte!$D$2=4,Vorgabewerte!I2,Vorgabewerte!I3),0)</f>
        <v>0</v>
      </c>
      <c r="O18" s="281">
        <f t="shared" ref="O18:O23" si="0">IFERROR((E18*F18)+G18+(H18*I18)+(K18*L18)+M18+N18,0)</f>
        <v>0</v>
      </c>
      <c r="P18" s="319"/>
      <c r="Q18" s="10"/>
      <c r="R18" s="10"/>
      <c r="S18" s="10"/>
      <c r="T18" s="10"/>
      <c r="U18" s="10"/>
      <c r="V18" s="10"/>
      <c r="W18" s="10"/>
      <c r="X18" s="10"/>
    </row>
    <row r="19" spans="1:24" ht="25" customHeight="1">
      <c r="A19" s="5"/>
      <c r="B19" s="70"/>
      <c r="C19" s="75" t="s">
        <v>14</v>
      </c>
      <c r="D19" s="318"/>
      <c r="E19" s="280" t="str">
        <f>IF(D19="","",IF(Vorgabewerte!$D$2=4,Vorgabewerte!$G$2,0))</f>
        <v/>
      </c>
      <c r="F19" s="276"/>
      <c r="G19" s="275"/>
      <c r="H19" s="280" t="str">
        <f>IF(D19="","",IF(Vorgabewerte!$D$2=4,Vorgabewerte!$F$4,Vorgabewerte!$F$3))</f>
        <v/>
      </c>
      <c r="I19" s="276"/>
      <c r="J19" s="277"/>
      <c r="K19" s="280">
        <v>0.38</v>
      </c>
      <c r="L19" s="276"/>
      <c r="M19" s="309"/>
      <c r="N19" s="315">
        <f>IF(G19&gt;0,IF(Vorgabewerte!$D$2=4,Vorgabewerte!I3,Vorgabewerte!I4),0)</f>
        <v>0</v>
      </c>
      <c r="O19" s="281">
        <f t="shared" si="0"/>
        <v>0</v>
      </c>
      <c r="P19" s="319"/>
      <c r="Q19" s="10"/>
      <c r="R19" s="10"/>
      <c r="S19" s="10"/>
      <c r="T19" s="10"/>
      <c r="U19" s="10"/>
      <c r="V19" s="10"/>
      <c r="W19" s="10"/>
      <c r="X19" s="10"/>
    </row>
    <row r="20" spans="1:24" ht="25" customHeight="1">
      <c r="A20" s="5"/>
      <c r="B20" s="70"/>
      <c r="C20" s="75" t="s">
        <v>14</v>
      </c>
      <c r="D20" s="318"/>
      <c r="E20" s="280" t="str">
        <f>IF(D20="","",IF(Vorgabewerte!$D$2=4,Vorgabewerte!$G$2,0))</f>
        <v/>
      </c>
      <c r="F20" s="276"/>
      <c r="G20" s="275"/>
      <c r="H20" s="280" t="str">
        <f>IF(D20="","",IF(Vorgabewerte!$D$2=4,Vorgabewerte!$F$4,Vorgabewerte!$F$3))</f>
        <v/>
      </c>
      <c r="I20" s="276"/>
      <c r="J20" s="277"/>
      <c r="K20" s="280">
        <v>0.38</v>
      </c>
      <c r="L20" s="276"/>
      <c r="M20" s="309"/>
      <c r="N20" s="315">
        <f>IF(G20&gt;0,IF(Vorgabewerte!$D$2=4,Vorgabewerte!I4,Vorgabewerte!I5),0)</f>
        <v>0</v>
      </c>
      <c r="O20" s="281">
        <f t="shared" si="0"/>
        <v>0</v>
      </c>
      <c r="P20" s="319"/>
      <c r="Q20" s="10"/>
      <c r="R20" s="10"/>
      <c r="S20" s="10"/>
      <c r="T20" s="10"/>
      <c r="U20" s="10"/>
      <c r="V20" s="10"/>
      <c r="W20" s="10"/>
      <c r="X20" s="10"/>
    </row>
    <row r="21" spans="1:24" ht="25" customHeight="1">
      <c r="A21" s="5"/>
      <c r="B21" s="70"/>
      <c r="C21" s="75" t="s">
        <v>14</v>
      </c>
      <c r="D21" s="318"/>
      <c r="E21" s="280" t="str">
        <f>IF(D21="","",IF(Vorgabewerte!$D$2=4,Vorgabewerte!$G$2,0))</f>
        <v/>
      </c>
      <c r="F21" s="276"/>
      <c r="G21" s="275"/>
      <c r="H21" s="280" t="str">
        <f>IF(D21="","",IF(Vorgabewerte!$D$2=4,Vorgabewerte!$F$4,Vorgabewerte!$F$3))</f>
        <v/>
      </c>
      <c r="I21" s="276"/>
      <c r="J21" s="277"/>
      <c r="K21" s="280">
        <v>0.38</v>
      </c>
      <c r="L21" s="276"/>
      <c r="M21" s="309"/>
      <c r="N21" s="315">
        <f>IF(G21&gt;0,IF(Vorgabewerte!$D$2=4,Vorgabewerte!I5,Vorgabewerte!I6),0)</f>
        <v>0</v>
      </c>
      <c r="O21" s="281">
        <f t="shared" si="0"/>
        <v>0</v>
      </c>
      <c r="P21" s="319"/>
      <c r="Q21" s="10"/>
      <c r="R21" s="10"/>
      <c r="S21" s="10"/>
      <c r="T21" s="10"/>
      <c r="U21" s="10"/>
      <c r="V21" s="10"/>
      <c r="W21" s="10"/>
      <c r="X21" s="10"/>
    </row>
    <row r="22" spans="1:24" ht="25" customHeight="1">
      <c r="A22" s="5"/>
      <c r="B22" s="70"/>
      <c r="C22" s="75" t="s">
        <v>14</v>
      </c>
      <c r="D22" s="318"/>
      <c r="E22" s="280" t="str">
        <f>IF(D22="","",IF(Vorgabewerte!$D$2=4,Vorgabewerte!$G$2,0))</f>
        <v/>
      </c>
      <c r="F22" s="276"/>
      <c r="G22" s="275"/>
      <c r="H22" s="280" t="str">
        <f>IF(D22="","",IF(Vorgabewerte!$D$2=4,Vorgabewerte!$F$4,Vorgabewerte!$F$3))</f>
        <v/>
      </c>
      <c r="I22" s="276"/>
      <c r="J22" s="277"/>
      <c r="K22" s="280">
        <v>0.38</v>
      </c>
      <c r="L22" s="276"/>
      <c r="M22" s="309"/>
      <c r="N22" s="315">
        <f>IF(G22&gt;0,IF(Vorgabewerte!$D$2=4,Vorgabewerte!I6,Vorgabewerte!I7),0)</f>
        <v>0</v>
      </c>
      <c r="O22" s="281">
        <f t="shared" si="0"/>
        <v>0</v>
      </c>
      <c r="P22" s="319"/>
      <c r="Q22" s="10"/>
      <c r="R22" s="10"/>
      <c r="S22" s="10"/>
      <c r="T22" s="10"/>
      <c r="U22" s="10"/>
      <c r="V22" s="10"/>
      <c r="W22" s="10"/>
      <c r="X22" s="10"/>
    </row>
    <row r="23" spans="1:24" ht="25" customHeight="1">
      <c r="A23" s="5"/>
      <c r="B23" s="70"/>
      <c r="C23" s="75" t="s">
        <v>14</v>
      </c>
      <c r="D23" s="318"/>
      <c r="E23" s="280" t="str">
        <f>IF(D23="","",IF(Vorgabewerte!$D$2=4,Vorgabewerte!$G$2,0))</f>
        <v/>
      </c>
      <c r="F23" s="276"/>
      <c r="G23" s="275"/>
      <c r="H23" s="280" t="str">
        <f>IF(D23="","",IF(Vorgabewerte!$D$2=4,Vorgabewerte!$F$4,Vorgabewerte!$F$3))</f>
        <v/>
      </c>
      <c r="I23" s="276"/>
      <c r="J23" s="277"/>
      <c r="K23" s="280">
        <v>0.38</v>
      </c>
      <c r="L23" s="276"/>
      <c r="M23" s="309"/>
      <c r="N23" s="315">
        <f>IF(G23&gt;0,IF(Vorgabewerte!$D$2=4,Vorgabewerte!I7,Vorgabewerte!I8),0)</f>
        <v>0</v>
      </c>
      <c r="O23" s="281">
        <f t="shared" si="0"/>
        <v>0</v>
      </c>
      <c r="P23" s="319"/>
      <c r="Q23" s="10"/>
      <c r="R23" s="10"/>
      <c r="S23" s="10"/>
      <c r="T23" s="10"/>
      <c r="U23" s="10"/>
      <c r="V23" s="10"/>
      <c r="W23" s="10"/>
      <c r="X23" s="10"/>
    </row>
    <row r="24" spans="1:24" ht="25" customHeight="1">
      <c r="A24" s="5"/>
      <c r="B24" s="70"/>
      <c r="C24" s="75"/>
      <c r="D24" s="320"/>
      <c r="E24" s="280"/>
      <c r="F24" s="274"/>
      <c r="G24" s="273"/>
      <c r="H24" s="280"/>
      <c r="I24" s="280"/>
      <c r="J24" s="272"/>
      <c r="K24" s="280"/>
      <c r="L24" s="316"/>
      <c r="M24" s="317"/>
      <c r="N24" s="315"/>
      <c r="O24" s="281"/>
      <c r="P24" s="319"/>
      <c r="Q24" s="10"/>
      <c r="R24" s="10"/>
      <c r="S24" s="10"/>
      <c r="T24" s="10"/>
      <c r="U24" s="10"/>
      <c r="V24" s="10"/>
      <c r="W24" s="10"/>
      <c r="X24" s="10"/>
    </row>
    <row r="25" spans="1:24" ht="27" customHeight="1">
      <c r="A25" s="5"/>
      <c r="B25" s="70"/>
      <c r="C25" s="324" t="s">
        <v>56</v>
      </c>
      <c r="D25" s="318"/>
      <c r="E25" s="280" t="str">
        <f>IF(D25="","",IF(Vorgabewerte!$D$2=4,Vorgabewerte!$G$3,Vorgabewerte!$F$2))</f>
        <v/>
      </c>
      <c r="F25" s="276"/>
      <c r="G25" s="275"/>
      <c r="H25" s="280"/>
      <c r="I25" s="276"/>
      <c r="J25" s="277"/>
      <c r="K25" s="280">
        <v>0.38</v>
      </c>
      <c r="L25" s="276"/>
      <c r="M25" s="309"/>
      <c r="N25" s="315">
        <f>IF(G25&gt;0,IF(Vorgabewerte!$D$2=4,Vorgabewerte!I9,Vorgabewerte!I10),0)</f>
        <v>0</v>
      </c>
      <c r="O25" s="281">
        <f>IFERROR(IF(Vorgabewerte!$D$2=4,(E25*F25)+G25+(H25*I25)+(K25*L25)+M25+N25,(E25*I25)+G25+(H25*I25)+(K25*L25)+M25+N25),0)</f>
        <v>0</v>
      </c>
      <c r="P25" s="319"/>
      <c r="Q25" s="10"/>
      <c r="R25" s="10"/>
      <c r="S25" s="10"/>
      <c r="T25" s="10"/>
      <c r="U25" s="10"/>
      <c r="V25" s="10"/>
      <c r="W25" s="10"/>
      <c r="X25" s="10"/>
    </row>
    <row r="26" spans="1:24" ht="27" customHeight="1">
      <c r="A26" s="5"/>
      <c r="B26" s="70"/>
      <c r="C26" s="324" t="s">
        <v>56</v>
      </c>
      <c r="D26" s="318"/>
      <c r="E26" s="280" t="str">
        <f>IF(D26="","",IF(Vorgabewerte!$D$2=4,Vorgabewerte!$G$3,Vorgabewerte!$F$2))</f>
        <v/>
      </c>
      <c r="F26" s="276"/>
      <c r="G26" s="275"/>
      <c r="H26" s="280"/>
      <c r="I26" s="276"/>
      <c r="J26" s="277"/>
      <c r="K26" s="280">
        <v>0.38</v>
      </c>
      <c r="L26" s="276"/>
      <c r="M26" s="309"/>
      <c r="N26" s="315">
        <f>IF(G26&gt;0,IF(Vorgabewerte!$D$2=4,Vorgabewerte!I10,Vorgabewerte!I11),0)</f>
        <v>0</v>
      </c>
      <c r="O26" s="281">
        <f>IFERROR(IF(Vorgabewerte!$D$2=4,(E26*F26)+G26+(H26*I26)+(K26*L26)+M26+N26,(E26*I26)+G26+(H26*I26)+(K26*L26)+M26+N26),0)</f>
        <v>0</v>
      </c>
      <c r="P26" s="319"/>
      <c r="Q26" s="10"/>
      <c r="R26" s="10"/>
      <c r="S26" s="10"/>
      <c r="T26" s="10"/>
      <c r="U26" s="10"/>
      <c r="V26" s="10"/>
    </row>
    <row r="27" spans="1:24" ht="27" customHeight="1">
      <c r="A27" s="5"/>
      <c r="B27" s="70"/>
      <c r="C27" s="324"/>
      <c r="D27" s="318"/>
      <c r="E27" s="280" t="str">
        <f>IF(D27="","",IF(Vorgabewerte!$D$2=4,Vorgabewerte!$G$3,Vorgabewerte!$F$2))</f>
        <v/>
      </c>
      <c r="F27" s="276"/>
      <c r="G27" s="275"/>
      <c r="H27" s="280"/>
      <c r="I27" s="276"/>
      <c r="J27" s="277"/>
      <c r="K27" s="280">
        <v>0.38</v>
      </c>
      <c r="L27" s="276"/>
      <c r="M27" s="309"/>
      <c r="N27" s="315">
        <f>IF(G27&gt;0,IF(Vorgabewerte!$D$2=4,Vorgabewerte!I11,Vorgabewerte!I12),0)</f>
        <v>0</v>
      </c>
      <c r="O27" s="281">
        <f>IFERROR(IF(Vorgabewerte!$D$2=4,(E27*F27)+G27+(H27*I27)+(K27*L27)+M27+N27,(E27*I27)+G27+(H27*I27)+(K27*L27)+M27+N27),0)</f>
        <v>0</v>
      </c>
      <c r="P27" s="319"/>
      <c r="Q27" s="10"/>
      <c r="R27" s="10"/>
      <c r="S27" s="10"/>
      <c r="T27" s="10"/>
      <c r="U27" s="10"/>
      <c r="V27" s="10"/>
    </row>
    <row r="28" spans="1:24" ht="27" customHeight="1">
      <c r="A28" s="5"/>
      <c r="B28" s="70"/>
      <c r="C28" s="324"/>
      <c r="D28" s="318"/>
      <c r="E28" s="280" t="str">
        <f>IF(D28="","",IF(Vorgabewerte!$D$2=4,Vorgabewerte!$G$3,Vorgabewerte!$F$2))</f>
        <v/>
      </c>
      <c r="F28" s="276"/>
      <c r="G28" s="275"/>
      <c r="H28" s="280"/>
      <c r="I28" s="276"/>
      <c r="J28" s="277"/>
      <c r="K28" s="280">
        <v>0.38</v>
      </c>
      <c r="L28" s="276"/>
      <c r="M28" s="309"/>
      <c r="N28" s="315">
        <f>IF(G28&gt;0,IF(Vorgabewerte!$D$2=4,Vorgabewerte!I12,Vorgabewerte!I13),0)</f>
        <v>0</v>
      </c>
      <c r="O28" s="281">
        <f>IFERROR(IF(Vorgabewerte!$D$2=4,(E28*F28)+G28+(H28*I28)+(K28*L28)+M28+N28,(E28*I28)+G28+(H28*I28)+(K28*L28)+M28+N28),0)</f>
        <v>0</v>
      </c>
      <c r="P28" s="319"/>
      <c r="Q28" s="10"/>
      <c r="R28" s="10"/>
      <c r="S28" s="10"/>
      <c r="T28" s="10"/>
      <c r="U28" s="10"/>
      <c r="V28" s="10"/>
    </row>
    <row r="29" spans="1:24" ht="19" customHeight="1">
      <c r="A29" s="5"/>
      <c r="B29" s="70"/>
      <c r="C29" s="282"/>
      <c r="D29" s="83"/>
      <c r="E29" s="321"/>
      <c r="F29" s="85"/>
      <c r="G29" s="321"/>
      <c r="H29" s="321"/>
      <c r="I29" s="85"/>
      <c r="J29" s="322"/>
      <c r="K29" s="323"/>
      <c r="L29" s="83"/>
      <c r="M29" s="83"/>
      <c r="N29" s="262"/>
      <c r="O29" s="262"/>
      <c r="P29" s="262"/>
      <c r="Q29" s="10"/>
      <c r="R29" s="10"/>
      <c r="S29" s="10"/>
    </row>
    <row r="30" spans="1:24" ht="22" customHeight="1">
      <c r="A30" s="5"/>
      <c r="B30" s="5"/>
      <c r="C30" s="341" t="s">
        <v>175</v>
      </c>
      <c r="D30" s="342"/>
      <c r="E30" s="343"/>
      <c r="F30" s="70"/>
      <c r="G30" s="70"/>
      <c r="H30" s="70"/>
      <c r="I30" s="70"/>
      <c r="J30" s="70"/>
      <c r="K30" s="71"/>
      <c r="L30" s="71"/>
      <c r="M30" s="71"/>
      <c r="N30" s="269"/>
      <c r="O30" s="268"/>
      <c r="P30" s="268"/>
      <c r="Q30" s="10"/>
      <c r="R30" s="10"/>
      <c r="S30" s="10"/>
    </row>
    <row r="31" spans="1:24" ht="22" customHeight="1">
      <c r="A31" s="5"/>
      <c r="B31" s="5"/>
      <c r="C31" s="70"/>
      <c r="D31" s="70"/>
      <c r="E31" s="70"/>
      <c r="F31" s="70"/>
      <c r="H31" s="70"/>
      <c r="I31" s="284" t="s">
        <v>35</v>
      </c>
      <c r="K31" s="71"/>
      <c r="L31" s="285">
        <f>SUM(O18:O28)</f>
        <v>0</v>
      </c>
      <c r="M31" s="308"/>
      <c r="N31" s="268"/>
      <c r="O31" s="268"/>
      <c r="P31" s="268"/>
      <c r="Q31" s="10"/>
      <c r="R31" s="10"/>
      <c r="S31" s="10"/>
    </row>
    <row r="32" spans="1:24">
      <c r="A32" s="5"/>
      <c r="B32" s="5"/>
      <c r="C32" s="5"/>
      <c r="D32" s="5"/>
      <c r="E32" s="5"/>
      <c r="F32" s="5"/>
      <c r="G32" s="5"/>
      <c r="H32" s="5"/>
      <c r="I32" s="5"/>
      <c r="J32" s="5"/>
      <c r="K32" s="71"/>
      <c r="L32" s="71"/>
      <c r="M32" s="71"/>
      <c r="N32" s="269"/>
      <c r="O32" s="268"/>
      <c r="P32" s="268"/>
      <c r="Q32" s="10"/>
      <c r="R32" s="10"/>
      <c r="S32" s="10"/>
    </row>
    <row r="33" spans="1:19">
      <c r="A33" s="5"/>
      <c r="B33" s="5"/>
      <c r="C33" s="5"/>
      <c r="D33" s="5"/>
      <c r="E33" s="5"/>
      <c r="F33" s="5"/>
      <c r="G33" s="5"/>
      <c r="H33" s="5"/>
      <c r="I33" s="5"/>
      <c r="J33" s="5"/>
      <c r="K33" s="71"/>
      <c r="L33" s="71"/>
      <c r="M33" s="71"/>
      <c r="N33" s="269"/>
      <c r="O33" s="268"/>
      <c r="P33" s="268"/>
      <c r="Q33" s="10"/>
      <c r="R33" s="10"/>
      <c r="S33" s="10"/>
    </row>
    <row r="34" spans="1:19">
      <c r="A34" s="5"/>
      <c r="B34" s="5"/>
      <c r="C34" s="5"/>
      <c r="D34" s="5"/>
      <c r="E34" s="5"/>
      <c r="F34" s="5"/>
      <c r="G34" s="5"/>
      <c r="H34" s="5"/>
      <c r="I34" s="5"/>
      <c r="J34" s="5"/>
      <c r="K34" s="71"/>
      <c r="L34" s="71"/>
      <c r="M34" s="71"/>
      <c r="N34" s="269"/>
      <c r="O34" s="268"/>
      <c r="P34" s="268"/>
      <c r="Q34" s="10"/>
      <c r="R34" s="10"/>
      <c r="S34" s="10"/>
    </row>
    <row r="35" spans="1:19">
      <c r="A35" s="5"/>
      <c r="B35" s="5"/>
      <c r="C35" s="5"/>
      <c r="D35" s="5"/>
      <c r="E35" s="5"/>
      <c r="F35" s="5"/>
      <c r="G35" s="5"/>
      <c r="H35" s="5"/>
      <c r="I35" s="5"/>
      <c r="J35" s="5"/>
      <c r="K35" s="71"/>
      <c r="L35" s="71"/>
      <c r="M35" s="71"/>
      <c r="N35" s="269"/>
      <c r="O35" s="268"/>
      <c r="P35" s="268"/>
      <c r="Q35" s="10"/>
      <c r="R35" s="10"/>
      <c r="S35" s="10"/>
    </row>
    <row r="36" spans="1:19">
      <c r="A36" s="5"/>
      <c r="B36" s="5"/>
      <c r="C36" s="5"/>
      <c r="D36" s="5"/>
      <c r="E36" s="5"/>
      <c r="F36" s="5"/>
      <c r="G36" s="5"/>
      <c r="H36" s="5"/>
      <c r="I36" s="5"/>
      <c r="J36" s="5"/>
      <c r="K36" s="71"/>
      <c r="L36" s="71"/>
      <c r="M36" s="71"/>
      <c r="N36" s="269"/>
      <c r="O36" s="268"/>
      <c r="P36" s="268"/>
      <c r="Q36" s="10"/>
      <c r="R36" s="10"/>
      <c r="S36" s="10"/>
    </row>
    <row r="37" spans="1:19">
      <c r="A37" s="5"/>
      <c r="B37" s="5"/>
      <c r="C37" s="5"/>
      <c r="D37" s="5"/>
      <c r="E37" s="5"/>
      <c r="F37" s="5"/>
      <c r="G37" s="5"/>
      <c r="H37" s="5"/>
      <c r="I37" s="5"/>
      <c r="J37" s="5"/>
      <c r="K37" s="71"/>
      <c r="L37" s="71"/>
      <c r="M37" s="71"/>
      <c r="N37" s="269"/>
      <c r="O37" s="268"/>
      <c r="P37" s="268"/>
      <c r="Q37" s="10"/>
      <c r="R37" s="10"/>
      <c r="S37" s="10"/>
    </row>
    <row r="38" spans="1:19">
      <c r="A38" s="5"/>
      <c r="B38" s="5"/>
      <c r="C38" s="5"/>
      <c r="D38" s="7"/>
      <c r="E38" s="7"/>
      <c r="F38" s="7"/>
      <c r="G38" s="7"/>
      <c r="H38" s="5"/>
      <c r="I38" s="5"/>
      <c r="J38" s="5"/>
      <c r="K38" s="71"/>
      <c r="L38" s="71"/>
      <c r="M38" s="71"/>
      <c r="N38" s="269"/>
      <c r="O38" s="268"/>
      <c r="P38" s="268"/>
      <c r="Q38" s="10"/>
      <c r="R38" s="10"/>
      <c r="S38" s="10"/>
    </row>
    <row r="39" spans="1:19">
      <c r="A39" s="10"/>
      <c r="B39" s="5"/>
      <c r="C39" s="5"/>
      <c r="D39" s="71" t="s">
        <v>166</v>
      </c>
      <c r="E39" s="5"/>
      <c r="F39" s="5"/>
      <c r="G39" s="5"/>
      <c r="H39" s="5"/>
      <c r="I39" s="5"/>
      <c r="J39" s="5"/>
      <c r="K39" s="71"/>
      <c r="L39" s="71"/>
      <c r="M39" s="71"/>
      <c r="N39" s="269"/>
      <c r="O39" s="268"/>
      <c r="P39" s="268"/>
      <c r="Q39" s="10"/>
      <c r="R39" s="10"/>
      <c r="S39" s="10"/>
    </row>
    <row r="40" spans="1:19">
      <c r="A40" s="10"/>
      <c r="B40" s="10"/>
      <c r="C40" s="10"/>
      <c r="D40" s="10"/>
      <c r="E40" s="10"/>
      <c r="F40" s="10"/>
      <c r="G40" s="10"/>
      <c r="H40" s="10"/>
      <c r="I40" s="10"/>
      <c r="J40" s="10"/>
      <c r="K40" s="10"/>
      <c r="L40" s="10"/>
      <c r="M40" s="10"/>
      <c r="N40" s="10"/>
      <c r="O40" s="10"/>
      <c r="P40" s="10"/>
      <c r="Q40" s="10"/>
      <c r="R40" s="10"/>
      <c r="S40" s="10"/>
    </row>
    <row r="41" spans="1:19">
      <c r="A41" s="10"/>
      <c r="B41" s="10"/>
      <c r="C41" s="10"/>
      <c r="D41" s="10"/>
      <c r="E41" s="10"/>
      <c r="F41" s="10"/>
      <c r="G41" s="10"/>
      <c r="H41" s="10"/>
      <c r="I41" s="10"/>
      <c r="J41" s="10"/>
      <c r="K41" s="10"/>
      <c r="L41" s="10"/>
      <c r="M41" s="10"/>
      <c r="N41" s="10"/>
      <c r="O41" s="10"/>
      <c r="P41" s="10"/>
      <c r="Q41" s="10"/>
      <c r="R41" s="10"/>
      <c r="S41" s="10"/>
    </row>
    <row r="42" spans="1:19">
      <c r="A42" s="10"/>
      <c r="B42" s="10"/>
      <c r="C42" s="10"/>
      <c r="D42" s="10"/>
      <c r="E42" s="10"/>
      <c r="F42" s="10"/>
      <c r="G42" s="10"/>
      <c r="H42" s="10"/>
      <c r="I42" s="10"/>
      <c r="J42" s="10"/>
      <c r="K42" s="10"/>
      <c r="L42" s="10"/>
      <c r="M42" s="10"/>
      <c r="N42" s="10"/>
      <c r="O42" s="10"/>
      <c r="P42" s="10"/>
      <c r="Q42" s="10"/>
      <c r="R42" s="10"/>
      <c r="S42" s="10"/>
    </row>
    <row r="43" spans="1:19">
      <c r="A43" s="10"/>
      <c r="B43" s="10"/>
      <c r="C43" s="10"/>
      <c r="D43" s="10"/>
      <c r="E43" s="10"/>
      <c r="F43" s="10"/>
      <c r="G43" s="10"/>
      <c r="H43" s="10"/>
      <c r="I43" s="10"/>
      <c r="J43" s="10"/>
      <c r="K43" s="10"/>
      <c r="L43" s="10"/>
      <c r="M43" s="10"/>
      <c r="N43" s="10"/>
      <c r="O43" s="10"/>
      <c r="P43" s="10"/>
      <c r="Q43" s="10"/>
      <c r="R43" s="10"/>
      <c r="S43" s="10"/>
    </row>
    <row r="44" spans="1:19">
      <c r="A44" s="10"/>
      <c r="B44" s="10"/>
      <c r="C44" s="10"/>
      <c r="D44" s="10"/>
      <c r="E44" s="10"/>
      <c r="F44" s="10"/>
      <c r="G44" s="10"/>
      <c r="H44" s="10"/>
      <c r="I44" s="10"/>
      <c r="J44" s="10"/>
      <c r="K44" s="10"/>
      <c r="L44" s="10"/>
      <c r="M44" s="10"/>
      <c r="N44" s="10"/>
      <c r="O44" s="10"/>
      <c r="P44" s="10"/>
      <c r="Q44" s="10"/>
      <c r="R44" s="10"/>
      <c r="S44" s="10"/>
    </row>
    <row r="45" spans="1:19">
      <c r="A45" s="10"/>
      <c r="B45" s="10"/>
      <c r="C45" s="10"/>
      <c r="D45" s="10"/>
      <c r="E45" s="10"/>
      <c r="F45" s="10"/>
      <c r="G45" s="10"/>
      <c r="H45" s="10"/>
      <c r="I45" s="10"/>
      <c r="J45" s="10"/>
      <c r="K45" s="10"/>
      <c r="L45" s="10"/>
      <c r="M45" s="10"/>
      <c r="N45" s="10"/>
      <c r="O45" s="10"/>
      <c r="P45" s="10"/>
      <c r="Q45" s="10"/>
      <c r="R45" s="10"/>
      <c r="S45" s="10"/>
    </row>
    <row r="46" spans="1:19">
      <c r="A46" s="10"/>
      <c r="B46" s="10"/>
      <c r="C46" s="10"/>
      <c r="D46" s="10"/>
      <c r="E46" s="10"/>
      <c r="F46" s="10"/>
      <c r="G46" s="10"/>
      <c r="H46" s="10"/>
      <c r="I46" s="10"/>
      <c r="J46" s="10"/>
      <c r="K46" s="10"/>
      <c r="L46" s="10"/>
      <c r="M46" s="10"/>
      <c r="N46" s="10"/>
      <c r="O46" s="10"/>
      <c r="P46" s="10"/>
      <c r="Q46" s="10"/>
      <c r="R46" s="10"/>
      <c r="S46" s="10"/>
    </row>
    <row r="47" spans="1:19">
      <c r="A47" s="10"/>
      <c r="B47" s="10"/>
      <c r="C47" s="10"/>
      <c r="D47" s="10"/>
      <c r="E47" s="10"/>
      <c r="F47" s="10"/>
      <c r="G47" s="10"/>
      <c r="H47" s="10"/>
      <c r="I47" s="10"/>
      <c r="J47" s="10"/>
      <c r="K47" s="10"/>
      <c r="L47" s="10"/>
      <c r="M47" s="10"/>
      <c r="N47" s="10"/>
      <c r="O47" s="10"/>
      <c r="P47" s="10"/>
      <c r="Q47" s="10"/>
      <c r="R47" s="10"/>
      <c r="S47" s="10"/>
    </row>
    <row r="48" spans="1:19">
      <c r="A48" s="10"/>
      <c r="B48" s="10"/>
      <c r="C48" s="10"/>
      <c r="D48" s="10"/>
      <c r="E48" s="10"/>
      <c r="F48" s="10"/>
      <c r="G48" s="10"/>
      <c r="H48" s="10"/>
      <c r="I48" s="10"/>
      <c r="J48" s="10"/>
      <c r="K48" s="10"/>
      <c r="L48" s="10"/>
      <c r="M48" s="10"/>
      <c r="N48" s="10"/>
      <c r="O48" s="10"/>
      <c r="P48" s="10"/>
      <c r="Q48" s="10"/>
      <c r="R48" s="10"/>
      <c r="S48" s="10"/>
    </row>
    <row r="49" spans="1:19">
      <c r="A49" s="10"/>
      <c r="B49" s="10"/>
      <c r="C49" s="10"/>
      <c r="D49" s="10"/>
      <c r="E49" s="10"/>
      <c r="F49" s="10"/>
      <c r="G49" s="10"/>
      <c r="H49" s="10"/>
      <c r="I49" s="10"/>
      <c r="J49" s="10"/>
      <c r="K49" s="10"/>
      <c r="L49" s="10"/>
      <c r="M49" s="10"/>
      <c r="N49" s="10"/>
      <c r="O49" s="10"/>
      <c r="P49" s="10"/>
      <c r="Q49" s="10"/>
      <c r="R49" s="10"/>
      <c r="S49" s="10"/>
    </row>
    <row r="50" spans="1:19">
      <c r="A50" s="10"/>
      <c r="B50" s="10"/>
      <c r="C50" s="10"/>
      <c r="D50" s="10"/>
      <c r="E50" s="10"/>
      <c r="F50" s="10"/>
      <c r="G50" s="10"/>
      <c r="H50" s="10"/>
      <c r="I50" s="10"/>
      <c r="J50" s="10"/>
      <c r="K50" s="10"/>
      <c r="L50" s="10"/>
      <c r="M50" s="10"/>
      <c r="N50" s="10"/>
      <c r="O50" s="10"/>
      <c r="P50" s="10"/>
      <c r="Q50" s="10"/>
      <c r="R50" s="10"/>
      <c r="S50" s="10"/>
    </row>
    <row r="51" spans="1:19">
      <c r="A51" s="10"/>
      <c r="B51" s="10"/>
      <c r="C51" s="10"/>
      <c r="D51" s="10"/>
      <c r="E51" s="10"/>
      <c r="F51" s="10"/>
      <c r="G51" s="10"/>
      <c r="H51" s="10"/>
      <c r="I51" s="10"/>
      <c r="J51" s="10"/>
      <c r="K51" s="10"/>
      <c r="L51" s="10"/>
      <c r="M51" s="10"/>
      <c r="N51" s="10"/>
      <c r="O51" s="10"/>
      <c r="P51" s="10"/>
      <c r="Q51" s="10"/>
      <c r="R51" s="10"/>
      <c r="S51" s="10"/>
    </row>
    <row r="52" spans="1:19">
      <c r="A52" s="10"/>
      <c r="B52" s="10"/>
      <c r="C52" s="10"/>
      <c r="D52" s="10"/>
      <c r="E52" s="10"/>
      <c r="F52" s="10"/>
      <c r="G52" s="10"/>
      <c r="H52" s="10"/>
      <c r="I52" s="10"/>
      <c r="J52" s="10"/>
      <c r="K52" s="10"/>
      <c r="L52" s="10"/>
      <c r="M52" s="10"/>
      <c r="N52" s="10"/>
      <c r="O52" s="10"/>
      <c r="P52" s="10"/>
      <c r="Q52" s="10"/>
      <c r="R52" s="10"/>
      <c r="S52" s="10"/>
    </row>
    <row r="53" spans="1:19">
      <c r="A53" s="10"/>
      <c r="B53" s="10"/>
      <c r="C53" s="10"/>
      <c r="D53" s="10"/>
      <c r="E53" s="10"/>
      <c r="F53" s="10"/>
      <c r="G53" s="10"/>
      <c r="H53" s="10"/>
      <c r="I53" s="10"/>
      <c r="J53" s="10"/>
      <c r="K53" s="10"/>
      <c r="L53" s="10"/>
      <c r="M53" s="10"/>
      <c r="N53" s="10"/>
      <c r="O53" s="10"/>
      <c r="P53" s="10"/>
      <c r="Q53" s="10"/>
      <c r="R53" s="10"/>
      <c r="S53" s="10"/>
    </row>
    <row r="54" spans="1:19">
      <c r="A54" s="10"/>
      <c r="B54" s="10"/>
      <c r="C54" s="10"/>
      <c r="D54" s="10"/>
      <c r="E54" s="10"/>
      <c r="F54" s="10"/>
      <c r="G54" s="10"/>
      <c r="H54" s="10"/>
      <c r="I54" s="10"/>
      <c r="J54" s="10"/>
      <c r="K54" s="10"/>
      <c r="L54" s="10"/>
      <c r="M54" s="10"/>
      <c r="N54" s="10"/>
      <c r="O54" s="10"/>
      <c r="P54" s="10"/>
      <c r="Q54" s="10"/>
      <c r="R54" s="10"/>
      <c r="S54" s="10"/>
    </row>
    <row r="55" spans="1:19">
      <c r="A55" s="10"/>
      <c r="B55" s="10"/>
      <c r="C55" s="10"/>
      <c r="D55" s="10"/>
      <c r="E55" s="10"/>
      <c r="F55" s="10"/>
      <c r="G55" s="10"/>
      <c r="H55" s="10"/>
      <c r="I55" s="10"/>
      <c r="J55" s="10"/>
      <c r="K55" s="10"/>
      <c r="L55" s="10"/>
      <c r="M55" s="10"/>
      <c r="N55" s="10"/>
      <c r="O55" s="10"/>
      <c r="P55" s="10"/>
      <c r="Q55" s="10"/>
      <c r="R55" s="10"/>
      <c r="S55" s="10"/>
    </row>
    <row r="56" spans="1:19">
      <c r="A56" s="10"/>
      <c r="B56" s="10"/>
      <c r="C56" s="10"/>
      <c r="D56" s="10"/>
      <c r="E56" s="10"/>
      <c r="F56" s="10"/>
      <c r="G56" s="10"/>
      <c r="H56" s="10"/>
      <c r="I56" s="10"/>
      <c r="J56" s="10"/>
      <c r="K56" s="10"/>
      <c r="L56" s="10"/>
      <c r="M56" s="10"/>
      <c r="N56" s="10"/>
      <c r="O56" s="10"/>
      <c r="P56" s="10"/>
      <c r="Q56" s="10"/>
      <c r="R56" s="10"/>
      <c r="S56" s="10"/>
    </row>
    <row r="57" spans="1:19">
      <c r="A57" s="10"/>
      <c r="B57" s="10"/>
      <c r="C57" s="10"/>
      <c r="D57" s="10"/>
      <c r="E57" s="10"/>
      <c r="F57" s="10"/>
      <c r="G57" s="10"/>
      <c r="H57" s="10"/>
      <c r="I57" s="10"/>
      <c r="J57" s="10"/>
      <c r="K57" s="10"/>
      <c r="L57" s="10"/>
      <c r="M57" s="10"/>
      <c r="N57" s="10"/>
      <c r="O57" s="10"/>
      <c r="P57" s="10"/>
      <c r="Q57" s="10"/>
      <c r="R57" s="10"/>
      <c r="S57" s="10"/>
    </row>
    <row r="58" spans="1:19">
      <c r="A58" s="10"/>
      <c r="B58" s="10"/>
      <c r="C58" s="10"/>
      <c r="D58" s="10"/>
      <c r="E58" s="10"/>
      <c r="F58" s="10"/>
      <c r="G58" s="10"/>
      <c r="H58" s="10"/>
      <c r="I58" s="10"/>
      <c r="J58" s="10"/>
      <c r="K58" s="10"/>
      <c r="L58" s="10"/>
      <c r="M58" s="10"/>
      <c r="N58" s="10"/>
      <c r="O58" s="10"/>
      <c r="P58" s="10"/>
      <c r="Q58" s="10"/>
      <c r="R58" s="10"/>
      <c r="S58" s="10"/>
    </row>
    <row r="59" spans="1:19">
      <c r="C59" s="10"/>
      <c r="D59" s="10"/>
      <c r="E59" s="10"/>
      <c r="F59" s="10"/>
      <c r="G59" s="10"/>
      <c r="H59" s="10"/>
      <c r="I59" s="10"/>
      <c r="J59" s="10"/>
    </row>
    <row r="60" spans="1:19">
      <c r="C60" s="10"/>
      <c r="D60" s="10"/>
      <c r="E60" s="10"/>
      <c r="F60" s="10"/>
      <c r="G60" s="10"/>
      <c r="H60" s="10"/>
      <c r="I60" s="10"/>
      <c r="J60" s="10"/>
    </row>
  </sheetData>
  <sheetProtection algorithmName="SHA-512" hashValue="ofRzVb0gDlUxZs/F/STlZYDrEGN3joEc51ZC/uafgWt8X1guisexaXt3ATFjyYgzKWbcnN7Kjw62WxhdeHp9SA==" saltValue="iYtn0fvXkl9WRU9iUTeeqg==" spinCount="100000" sheet="1" selectLockedCells="1"/>
  <protectedRanges>
    <protectedRange password="CC30" sqref="H29 K29 O18:O28" name="Bereich1"/>
  </protectedRanges>
  <mergeCells count="13">
    <mergeCell ref="C30:E30"/>
    <mergeCell ref="B12:J12"/>
    <mergeCell ref="G2:J2"/>
    <mergeCell ref="B10:C10"/>
    <mergeCell ref="E10:F10"/>
    <mergeCell ref="G10:H10"/>
    <mergeCell ref="J10:K10"/>
    <mergeCell ref="B6:L6"/>
    <mergeCell ref="B8:L8"/>
    <mergeCell ref="B2:E2"/>
    <mergeCell ref="B9:J9"/>
    <mergeCell ref="H16:I16"/>
    <mergeCell ref="E16:F16"/>
  </mergeCells>
  <phoneticPr fontId="2" type="noConversion"/>
  <dataValidations count="1">
    <dataValidation type="list" allowBlank="1" showInputMessage="1" showErrorMessage="1" sqref="C25:C28" xr:uid="{D6CB9C85-B7C3-8645-B804-D1A329CB50A3}">
      <formula1>Turnierleitung</formula1>
    </dataValidation>
  </dataValidations>
  <pageMargins left="0.39370078740157483" right="0.39370078740157483" top="0.59055118110236227" bottom="0.59055118110236227" header="0.51181102362204722" footer="0.51181102362204722"/>
  <pageSetup paperSize="9" scale="58" orientation="portrait" r:id="rId1"/>
  <headerFooter alignWithMargins="0">
    <oddFooter xml:space="preserve">&amp;LSHV - Qualifikation Deutsche Zwischenrunden
Seite &amp;P von &amp;N&amp;R&amp;F
</oddFooter>
  </headerFooter>
  <colBreaks count="1" manualBreakCount="1">
    <brk id="5"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C42B49-9266-454B-AF0D-63EA05F88D22}">
          <x14:formula1>
            <xm:f>Vorgabewerte!$H$2:$H$4</xm:f>
          </x14:formula1>
          <xm:sqref>J18:J23 J25:J28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indexed="10"/>
    <pageSetUpPr fitToPage="1"/>
  </sheetPr>
  <dimension ref="A1:S64"/>
  <sheetViews>
    <sheetView showGridLines="0" showZeros="0" tabSelected="1" view="pageBreakPreview" topLeftCell="A20" zoomScaleNormal="100" zoomScaleSheetLayoutView="100" workbookViewId="0">
      <selection activeCell="H39" sqref="H39:J42"/>
    </sheetView>
  </sheetViews>
  <sheetFormatPr baseColWidth="10" defaultColWidth="10.83203125" defaultRowHeight="13"/>
  <cols>
    <col min="1" max="1" width="4.33203125" style="18" customWidth="1"/>
    <col min="2" max="2" width="3.1640625" style="18" customWidth="1"/>
    <col min="3" max="3" width="21.5" style="18" customWidth="1"/>
    <col min="4" max="8" width="9.6640625" style="18" customWidth="1"/>
    <col min="9" max="10" width="9.5" style="18" customWidth="1"/>
    <col min="11" max="11" width="3.1640625" style="18" customWidth="1"/>
    <col min="12" max="16384" width="10.83203125" style="18"/>
  </cols>
  <sheetData>
    <row r="1" spans="1:17" ht="20">
      <c r="A1" s="40"/>
      <c r="B1" s="40"/>
      <c r="C1" s="40"/>
      <c r="D1" s="40"/>
      <c r="E1" s="41"/>
      <c r="F1" s="42"/>
      <c r="G1" s="41"/>
      <c r="H1" s="40"/>
      <c r="I1" s="40"/>
      <c r="J1" s="40"/>
      <c r="K1" s="262"/>
      <c r="L1" s="43"/>
      <c r="M1" s="43"/>
      <c r="N1" s="43"/>
      <c r="O1" s="43"/>
      <c r="P1" s="43"/>
      <c r="Q1" s="43"/>
    </row>
    <row r="2" spans="1:17" ht="23.25" customHeight="1">
      <c r="A2" s="260"/>
      <c r="B2" s="260"/>
      <c r="C2" s="375" t="str">
        <f>Spieldaten!A5</f>
        <v>bitte auswählen</v>
      </c>
      <c r="D2" s="376"/>
      <c r="E2" s="376"/>
      <c r="F2" s="376"/>
      <c r="G2" s="376"/>
      <c r="H2" s="376"/>
      <c r="I2" s="376"/>
      <c r="J2" s="310"/>
      <c r="K2" s="262"/>
      <c r="L2" s="43"/>
      <c r="M2" s="43"/>
      <c r="N2" s="43"/>
      <c r="O2" s="43"/>
      <c r="P2" s="43"/>
      <c r="Q2" s="43"/>
    </row>
    <row r="3" spans="1:17" ht="33" customHeight="1">
      <c r="A3" s="45"/>
      <c r="B3" s="45"/>
      <c r="C3" s="45"/>
      <c r="D3" s="39"/>
      <c r="E3" s="39"/>
      <c r="F3" s="44"/>
      <c r="G3" s="44"/>
      <c r="H3" s="44"/>
      <c r="I3" s="44"/>
      <c r="J3" s="44"/>
      <c r="K3" s="262"/>
      <c r="L3" s="43"/>
      <c r="M3" s="43"/>
      <c r="N3" s="43"/>
      <c r="O3" s="43"/>
      <c r="P3" s="43"/>
      <c r="Q3" s="43"/>
    </row>
    <row r="4" spans="1:17" s="26" customFormat="1" ht="9" customHeight="1">
      <c r="A4" s="383"/>
      <c r="B4" s="383"/>
      <c r="C4" s="383"/>
      <c r="D4" s="383"/>
      <c r="E4" s="383"/>
      <c r="F4" s="383"/>
      <c r="G4" s="383"/>
      <c r="H4" s="383"/>
      <c r="I4" s="383"/>
      <c r="J4" s="305"/>
      <c r="K4" s="263"/>
      <c r="L4" s="46"/>
      <c r="M4" s="46"/>
      <c r="N4" s="46"/>
      <c r="O4" s="46"/>
      <c r="P4" s="46"/>
      <c r="Q4" s="46"/>
    </row>
    <row r="5" spans="1:17" s="79" customFormat="1" ht="19" customHeight="1">
      <c r="A5" s="382" t="s">
        <v>30</v>
      </c>
      <c r="B5" s="382"/>
      <c r="C5" s="76">
        <f>Spieldaten!D7</f>
        <v>0</v>
      </c>
      <c r="D5" s="382" t="s">
        <v>31</v>
      </c>
      <c r="E5" s="382"/>
      <c r="F5" s="382" t="str">
        <f>Spieldaten!D9</f>
        <v>bitte auswählen</v>
      </c>
      <c r="G5" s="382"/>
      <c r="H5" s="77" t="s">
        <v>32</v>
      </c>
      <c r="I5" s="121" t="str">
        <f>Spieldaten!D11</f>
        <v>bitte auswählen oder Datum eintragen</v>
      </c>
      <c r="J5" s="121"/>
      <c r="K5" s="264"/>
      <c r="L5" s="78"/>
      <c r="M5" s="78"/>
      <c r="N5" s="78"/>
      <c r="O5" s="78"/>
      <c r="P5" s="78"/>
      <c r="Q5" s="78"/>
    </row>
    <row r="6" spans="1:17" s="31" customFormat="1" ht="8" customHeight="1">
      <c r="A6" s="384"/>
      <c r="B6" s="384"/>
      <c r="C6" s="384"/>
      <c r="D6" s="384"/>
      <c r="E6" s="384"/>
      <c r="F6" s="384"/>
      <c r="G6" s="384"/>
      <c r="H6" s="384"/>
      <c r="I6" s="384"/>
      <c r="J6" s="311"/>
      <c r="K6" s="265"/>
      <c r="L6" s="47"/>
      <c r="M6" s="47"/>
      <c r="N6" s="47"/>
      <c r="O6" s="47"/>
      <c r="P6" s="47"/>
      <c r="Q6" s="47"/>
    </row>
    <row r="7" spans="1:17" s="31" customFormat="1" ht="16">
      <c r="A7" s="380"/>
      <c r="B7" s="380"/>
      <c r="C7" s="380"/>
      <c r="D7" s="380"/>
      <c r="E7" s="380"/>
      <c r="F7" s="380"/>
      <c r="G7" s="380"/>
      <c r="H7" s="380"/>
      <c r="I7" s="380"/>
      <c r="J7" s="312"/>
      <c r="K7" s="265"/>
      <c r="L7" s="47"/>
      <c r="M7" s="47"/>
      <c r="N7" s="47"/>
      <c r="O7" s="47"/>
      <c r="P7" s="47"/>
      <c r="Q7" s="47"/>
    </row>
    <row r="8" spans="1:17" ht="20">
      <c r="A8" s="84" t="s">
        <v>58</v>
      </c>
      <c r="B8" s="40"/>
      <c r="C8" s="40"/>
      <c r="D8" s="40"/>
      <c r="E8" s="41"/>
      <c r="F8" s="42"/>
      <c r="G8" s="48"/>
      <c r="H8" s="40"/>
      <c r="I8" s="40"/>
      <c r="J8" s="40"/>
      <c r="K8" s="262"/>
      <c r="L8" s="43"/>
      <c r="M8" s="43"/>
      <c r="N8" s="43"/>
      <c r="O8" s="43"/>
      <c r="P8" s="43"/>
      <c r="Q8" s="43"/>
    </row>
    <row r="9" spans="1:17">
      <c r="A9" s="40"/>
      <c r="B9" s="40"/>
      <c r="C9" s="109" t="s">
        <v>42</v>
      </c>
      <c r="D9" s="40"/>
      <c r="E9" s="40"/>
      <c r="F9" s="40"/>
      <c r="G9" s="40"/>
      <c r="H9" s="40"/>
      <c r="I9" s="40"/>
      <c r="J9" s="40"/>
      <c r="K9" s="262"/>
      <c r="L9" s="43"/>
      <c r="M9" s="43"/>
      <c r="N9" s="43"/>
      <c r="O9" s="43"/>
      <c r="P9" s="43"/>
      <c r="Q9" s="43"/>
    </row>
    <row r="10" spans="1:17">
      <c r="A10" s="40"/>
      <c r="B10" s="40"/>
      <c r="C10" s="49"/>
      <c r="D10" s="40"/>
      <c r="E10" s="40"/>
      <c r="F10" s="40"/>
      <c r="G10" s="40"/>
      <c r="H10" s="40"/>
      <c r="I10" s="40"/>
      <c r="J10" s="40"/>
      <c r="K10" s="262"/>
      <c r="L10" s="43"/>
      <c r="M10" s="43"/>
      <c r="N10" s="43"/>
      <c r="O10" s="43"/>
      <c r="P10" s="43"/>
      <c r="Q10" s="43"/>
    </row>
    <row r="11" spans="1:17" s="88" customFormat="1" ht="11">
      <c r="A11" s="83"/>
      <c r="B11" s="84" t="s">
        <v>22</v>
      </c>
      <c r="C11" s="83"/>
      <c r="D11" s="85" t="s">
        <v>3</v>
      </c>
      <c r="E11" s="86" t="s">
        <v>27</v>
      </c>
      <c r="F11" s="85"/>
      <c r="G11" s="85"/>
      <c r="H11" s="83"/>
      <c r="I11" s="83"/>
      <c r="J11" s="83"/>
      <c r="K11" s="266"/>
      <c r="L11" s="87"/>
      <c r="M11" s="87"/>
      <c r="N11" s="87"/>
      <c r="O11" s="87"/>
      <c r="P11" s="87"/>
      <c r="Q11" s="87"/>
    </row>
    <row r="12" spans="1:17" s="88" customFormat="1" ht="11">
      <c r="A12" s="83"/>
      <c r="B12" s="83"/>
      <c r="C12" s="83"/>
      <c r="D12" s="85" t="s">
        <v>4</v>
      </c>
      <c r="E12" s="85" t="s">
        <v>5</v>
      </c>
      <c r="F12" s="85" t="s">
        <v>2</v>
      </c>
      <c r="G12" s="85"/>
      <c r="H12" s="84" t="s">
        <v>7</v>
      </c>
      <c r="I12" s="83"/>
      <c r="J12" s="83"/>
      <c r="K12" s="266"/>
      <c r="L12" s="87"/>
      <c r="M12" s="87"/>
      <c r="N12" s="87"/>
      <c r="O12" s="87"/>
      <c r="P12" s="87"/>
      <c r="Q12" s="87"/>
    </row>
    <row r="13" spans="1:17" ht="20" customHeight="1">
      <c r="A13" s="40"/>
      <c r="B13" s="89" t="s">
        <v>0</v>
      </c>
      <c r="C13" s="90">
        <f>Spieldaten!C15:D15</f>
        <v>0</v>
      </c>
      <c r="D13" s="91">
        <f>Spieldaten!E15</f>
        <v>0</v>
      </c>
      <c r="E13" s="91">
        <f>Spieldaten!F15</f>
        <v>0</v>
      </c>
      <c r="F13" s="92">
        <f t="shared" ref="F13:F14" si="0">IF(C13="","",0.12)</f>
        <v>0.12</v>
      </c>
      <c r="G13" s="93"/>
      <c r="H13" s="94">
        <f>(D13*E13*F13)</f>
        <v>0</v>
      </c>
      <c r="I13" s="40"/>
      <c r="J13" s="40"/>
      <c r="K13" s="262"/>
      <c r="L13" s="43"/>
      <c r="M13" s="43"/>
      <c r="N13" s="43"/>
      <c r="O13" s="43"/>
      <c r="P13" s="43"/>
      <c r="Q13" s="43"/>
    </row>
    <row r="14" spans="1:17" ht="20" customHeight="1">
      <c r="A14" s="40"/>
      <c r="B14" s="89" t="s">
        <v>1</v>
      </c>
      <c r="C14" s="90">
        <f>Spieldaten!C16:D16</f>
        <v>0</v>
      </c>
      <c r="D14" s="91">
        <f>Spieldaten!E16</f>
        <v>0</v>
      </c>
      <c r="E14" s="91">
        <f>Spieldaten!F16</f>
        <v>0</v>
      </c>
      <c r="F14" s="92">
        <f t="shared" si="0"/>
        <v>0.12</v>
      </c>
      <c r="G14" s="93"/>
      <c r="H14" s="94">
        <f>(D14*E14*F14)</f>
        <v>0</v>
      </c>
      <c r="I14" s="40"/>
      <c r="J14" s="40"/>
      <c r="K14" s="262"/>
      <c r="L14" s="43"/>
      <c r="M14" s="43"/>
      <c r="N14" s="43"/>
      <c r="O14" s="43"/>
      <c r="P14" s="43"/>
      <c r="Q14" s="43"/>
    </row>
    <row r="15" spans="1:17" ht="20" customHeight="1">
      <c r="A15" s="40"/>
      <c r="B15" s="89" t="s">
        <v>164</v>
      </c>
      <c r="C15" s="90">
        <f>Spieldaten!C17:D17</f>
        <v>0</v>
      </c>
      <c r="D15" s="91">
        <f>Spieldaten!E17</f>
        <v>0</v>
      </c>
      <c r="E15" s="91">
        <f>Spieldaten!F17</f>
        <v>0</v>
      </c>
      <c r="F15" s="92">
        <f>IF(C15="","",0.12)</f>
        <v>0.12</v>
      </c>
      <c r="G15" s="93"/>
      <c r="H15" s="94">
        <f t="shared" ref="H15:H16" si="1">(D15*E15*F15)</f>
        <v>0</v>
      </c>
      <c r="I15" s="40"/>
      <c r="J15" s="40"/>
      <c r="K15" s="262"/>
      <c r="L15" s="43"/>
      <c r="M15" s="43"/>
      <c r="N15" s="43"/>
      <c r="O15" s="43"/>
      <c r="P15" s="43"/>
      <c r="Q15" s="43"/>
    </row>
    <row r="16" spans="1:17" ht="17" customHeight="1">
      <c r="A16" s="40"/>
      <c r="B16" s="89" t="s">
        <v>165</v>
      </c>
      <c r="C16" s="90">
        <f>Spieldaten!C18:D18</f>
        <v>0</v>
      </c>
      <c r="D16" s="91">
        <f>Spieldaten!E18</f>
        <v>0</v>
      </c>
      <c r="E16" s="91">
        <f>Spieldaten!F18</f>
        <v>0</v>
      </c>
      <c r="F16" s="92">
        <f>IF(C16="","",0.12)</f>
        <v>0.12</v>
      </c>
      <c r="G16" s="93"/>
      <c r="H16" s="94">
        <f t="shared" si="1"/>
        <v>0</v>
      </c>
      <c r="I16" s="40"/>
      <c r="J16" s="40"/>
      <c r="K16" s="262"/>
      <c r="L16" s="43"/>
      <c r="M16" s="43"/>
      <c r="N16" s="43"/>
      <c r="O16" s="43"/>
      <c r="P16" s="43"/>
      <c r="Q16" s="43"/>
    </row>
    <row r="17" spans="1:19" ht="20" customHeight="1">
      <c r="A17" s="40"/>
      <c r="B17" s="89" t="s">
        <v>36</v>
      </c>
      <c r="C17" s="90">
        <f>Spieldaten!E21</f>
        <v>0</v>
      </c>
      <c r="D17" s="377" t="s">
        <v>147</v>
      </c>
      <c r="E17" s="378"/>
      <c r="F17" s="378"/>
      <c r="G17" s="379"/>
      <c r="H17" s="94">
        <f>Spieldaten!E23</f>
        <v>100</v>
      </c>
      <c r="K17" s="262"/>
      <c r="L17" s="43"/>
      <c r="M17" s="43"/>
      <c r="N17" s="43"/>
      <c r="O17" s="43"/>
      <c r="P17" s="43"/>
      <c r="Q17" s="43"/>
    </row>
    <row r="18" spans="1:19">
      <c r="B18" s="40"/>
      <c r="C18" s="40"/>
      <c r="D18" s="40"/>
      <c r="E18" s="40"/>
      <c r="F18" s="40"/>
      <c r="G18" s="40"/>
      <c r="H18" s="40"/>
      <c r="I18" s="40"/>
      <c r="J18" s="40"/>
      <c r="K18" s="262"/>
      <c r="L18" s="43"/>
      <c r="M18" s="43"/>
      <c r="N18" s="43"/>
      <c r="O18" s="43"/>
      <c r="P18" s="43"/>
      <c r="Q18" s="43"/>
    </row>
    <row r="19" spans="1:19">
      <c r="A19" s="40"/>
      <c r="B19" s="40"/>
      <c r="C19" s="40"/>
      <c r="D19" s="40"/>
      <c r="E19" s="40"/>
      <c r="F19" s="40"/>
      <c r="G19" s="80" t="s">
        <v>16</v>
      </c>
      <c r="H19" s="40"/>
      <c r="I19" s="107">
        <f>SUM(H13:H17)</f>
        <v>100</v>
      </c>
      <c r="J19" s="313"/>
      <c r="K19" s="262"/>
      <c r="L19" s="43"/>
      <c r="M19" s="43"/>
      <c r="N19" s="43"/>
      <c r="O19" s="43"/>
      <c r="P19" s="43"/>
      <c r="Q19" s="43"/>
    </row>
    <row r="20" spans="1:19">
      <c r="A20" s="108" t="s">
        <v>6</v>
      </c>
      <c r="B20" s="40"/>
      <c r="C20" s="40"/>
      <c r="D20" s="40"/>
      <c r="E20" s="40"/>
      <c r="F20" s="40"/>
      <c r="G20" s="40"/>
      <c r="H20" s="40"/>
      <c r="I20" s="40"/>
      <c r="J20" s="40"/>
      <c r="K20" s="262"/>
      <c r="L20" s="43"/>
      <c r="M20" s="43"/>
      <c r="N20" s="43"/>
      <c r="O20" s="43"/>
      <c r="P20" s="43"/>
      <c r="Q20" s="43"/>
    </row>
    <row r="21" spans="1:19" ht="20" customHeight="1">
      <c r="A21" s="40"/>
      <c r="B21" s="83"/>
      <c r="C21" s="83"/>
      <c r="D21" s="85" t="s">
        <v>8</v>
      </c>
      <c r="E21" s="85" t="s">
        <v>10</v>
      </c>
      <c r="G21" s="85" t="s">
        <v>12</v>
      </c>
      <c r="H21" s="85"/>
      <c r="I21" s="85" t="s">
        <v>24</v>
      </c>
      <c r="J21" s="85"/>
      <c r="K21" s="262"/>
      <c r="M21" s="43"/>
      <c r="N21" s="43"/>
      <c r="O21" s="43"/>
      <c r="P21" s="43"/>
      <c r="Q21" s="43"/>
      <c r="R21" s="43"/>
    </row>
    <row r="22" spans="1:19" ht="20" customHeight="1">
      <c r="A22" s="40"/>
      <c r="B22" s="83"/>
      <c r="C22" s="83"/>
      <c r="D22" s="85" t="s">
        <v>9</v>
      </c>
      <c r="E22" s="85" t="s">
        <v>11</v>
      </c>
      <c r="F22" s="85" t="s">
        <v>67</v>
      </c>
      <c r="G22" s="85" t="s">
        <v>13</v>
      </c>
      <c r="H22" s="85" t="s">
        <v>187</v>
      </c>
      <c r="I22" s="85" t="s">
        <v>25</v>
      </c>
      <c r="J22" s="85" t="s">
        <v>15</v>
      </c>
      <c r="M22" s="43"/>
      <c r="N22" s="43"/>
      <c r="O22" s="43"/>
      <c r="P22" s="43"/>
      <c r="Q22" s="43"/>
      <c r="R22" s="43"/>
    </row>
    <row r="23" spans="1:19" ht="20" customHeight="1">
      <c r="A23" s="40"/>
      <c r="B23" s="89" t="s">
        <v>14</v>
      </c>
      <c r="C23" s="93">
        <f>'Kosten-SR - BE'!D18</f>
        <v>0</v>
      </c>
      <c r="D23" s="97">
        <f>IFERROR('Kosten-SR - BE'!E18*'Kosten-SR - BE'!F18,0)</f>
        <v>0</v>
      </c>
      <c r="E23" s="97">
        <f>'Kosten-SR - BE'!G18</f>
        <v>0</v>
      </c>
      <c r="F23" s="97">
        <f>IFERROR('Kosten-SR - BE'!H18*'Kosten-SR - BE'!I18,0)</f>
        <v>0</v>
      </c>
      <c r="G23" s="97">
        <f>'Kosten-SR - BE'!K18*'Kosten-SR - BE'!L18</f>
        <v>0</v>
      </c>
      <c r="H23" s="97">
        <f>'Kosten-SR - BE'!M18</f>
        <v>0</v>
      </c>
      <c r="I23" s="97">
        <f>'Kosten-SR - BE'!N18</f>
        <v>0</v>
      </c>
      <c r="J23" s="97">
        <f t="shared" ref="J23:J32" si="2">SUM(D23:I23)</f>
        <v>0</v>
      </c>
      <c r="L23" s="40"/>
      <c r="M23" s="262"/>
      <c r="N23" s="43"/>
      <c r="O23" s="43"/>
      <c r="P23" s="43"/>
      <c r="Q23" s="43"/>
      <c r="R23" s="43"/>
      <c r="S23" s="43"/>
    </row>
    <row r="24" spans="1:19" ht="20" customHeight="1">
      <c r="A24" s="40"/>
      <c r="B24" s="89" t="s">
        <v>14</v>
      </c>
      <c r="C24" s="93">
        <f>'Kosten-SR - BE'!D19</f>
        <v>0</v>
      </c>
      <c r="D24" s="97">
        <f>IFERROR('Kosten-SR - BE'!E19*'Kosten-SR - BE'!F19,0)</f>
        <v>0</v>
      </c>
      <c r="E24" s="97">
        <f>'Kosten-SR - BE'!G19</f>
        <v>0</v>
      </c>
      <c r="F24" s="97">
        <f>IFERROR('Kosten-SR - BE'!H19*'Kosten-SR - BE'!I19,0)</f>
        <v>0</v>
      </c>
      <c r="G24" s="97">
        <f>'Kosten-SR - BE'!K19*'Kosten-SR - BE'!L19</f>
        <v>0</v>
      </c>
      <c r="H24" s="97">
        <f>'Kosten-SR - BE'!M19</f>
        <v>0</v>
      </c>
      <c r="I24" s="97">
        <f>'Kosten-SR - BE'!N19</f>
        <v>0</v>
      </c>
      <c r="J24" s="97">
        <f t="shared" si="2"/>
        <v>0</v>
      </c>
      <c r="L24" s="40"/>
      <c r="M24" s="262"/>
      <c r="N24" s="43"/>
      <c r="O24" s="43"/>
      <c r="P24" s="43"/>
      <c r="Q24" s="43"/>
      <c r="R24" s="43"/>
      <c r="S24" s="43"/>
    </row>
    <row r="25" spans="1:19" ht="20" customHeight="1">
      <c r="A25" s="40"/>
      <c r="B25" s="89" t="s">
        <v>14</v>
      </c>
      <c r="C25" s="93">
        <f>'Kosten-SR - BE'!D20</f>
        <v>0</v>
      </c>
      <c r="D25" s="97">
        <f>IFERROR('Kosten-SR - BE'!E20*'Kosten-SR - BE'!F20,0)</f>
        <v>0</v>
      </c>
      <c r="E25" s="97">
        <f>'Kosten-SR - BE'!G20</f>
        <v>0</v>
      </c>
      <c r="F25" s="97">
        <f>IFERROR('Kosten-SR - BE'!H20*'Kosten-SR - BE'!I20,0)</f>
        <v>0</v>
      </c>
      <c r="G25" s="97">
        <f>'Kosten-SR - BE'!K20*'Kosten-SR - BE'!L20</f>
        <v>0</v>
      </c>
      <c r="H25" s="97">
        <f>'Kosten-SR - BE'!M20</f>
        <v>0</v>
      </c>
      <c r="I25" s="97">
        <f>'Kosten-SR - BE'!N20</f>
        <v>0</v>
      </c>
      <c r="J25" s="97">
        <f t="shared" si="2"/>
        <v>0</v>
      </c>
      <c r="L25" s="40"/>
      <c r="M25" s="262"/>
      <c r="N25" s="43"/>
      <c r="O25" s="43"/>
      <c r="P25" s="43"/>
      <c r="Q25" s="43"/>
      <c r="R25" s="43"/>
      <c r="S25" s="43"/>
    </row>
    <row r="26" spans="1:19" ht="22" customHeight="1">
      <c r="A26" s="40"/>
      <c r="B26" s="89" t="s">
        <v>14</v>
      </c>
      <c r="C26" s="93">
        <f>'Kosten-SR - BE'!D21</f>
        <v>0</v>
      </c>
      <c r="D26" s="97">
        <f>IFERROR('Kosten-SR - BE'!E21*'Kosten-SR - BE'!F21,0)</f>
        <v>0</v>
      </c>
      <c r="E26" s="97">
        <f>'Kosten-SR - BE'!G21</f>
        <v>0</v>
      </c>
      <c r="F26" s="97">
        <f>IFERROR('Kosten-SR - BE'!H21*'Kosten-SR - BE'!I21,0)</f>
        <v>0</v>
      </c>
      <c r="G26" s="97">
        <f>'Kosten-SR - BE'!K21*'Kosten-SR - BE'!L21</f>
        <v>0</v>
      </c>
      <c r="H26" s="97">
        <f>'Kosten-SR - BE'!M21</f>
        <v>0</v>
      </c>
      <c r="I26" s="97">
        <f>'Kosten-SR - BE'!N21</f>
        <v>0</v>
      </c>
      <c r="J26" s="97">
        <f t="shared" si="2"/>
        <v>0</v>
      </c>
      <c r="L26" s="40"/>
      <c r="M26" s="262"/>
      <c r="P26" s="43"/>
      <c r="Q26" s="43"/>
      <c r="R26" s="43"/>
      <c r="S26" s="43"/>
    </row>
    <row r="27" spans="1:19" ht="20" customHeight="1">
      <c r="A27" s="40"/>
      <c r="B27" s="89" t="s">
        <v>14</v>
      </c>
      <c r="C27" s="93">
        <f>'Kosten-SR - BE'!D22</f>
        <v>0</v>
      </c>
      <c r="D27" s="97">
        <f>IFERROR('Kosten-SR - BE'!E22*'Kosten-SR - BE'!F22,0)</f>
        <v>0</v>
      </c>
      <c r="E27" s="97">
        <f>'Kosten-SR - BE'!G22</f>
        <v>0</v>
      </c>
      <c r="F27" s="97">
        <f>IFERROR('Kosten-SR - BE'!H22*'Kosten-SR - BE'!I22,0)</f>
        <v>0</v>
      </c>
      <c r="G27" s="97">
        <f>'Kosten-SR - BE'!K22*'Kosten-SR - BE'!L22</f>
        <v>0</v>
      </c>
      <c r="H27" s="97">
        <f>'Kosten-SR - BE'!M22</f>
        <v>0</v>
      </c>
      <c r="I27" s="97">
        <f>'Kosten-SR - BE'!N22</f>
        <v>0</v>
      </c>
      <c r="J27" s="97">
        <f t="shared" si="2"/>
        <v>0</v>
      </c>
      <c r="M27" s="262"/>
      <c r="P27" s="43"/>
      <c r="Q27" s="43"/>
      <c r="R27" s="43"/>
      <c r="S27" s="43"/>
    </row>
    <row r="28" spans="1:19" ht="18" customHeight="1">
      <c r="A28" s="40"/>
      <c r="B28" s="89" t="s">
        <v>14</v>
      </c>
      <c r="C28" s="93">
        <f>'Kosten-SR - BE'!D23</f>
        <v>0</v>
      </c>
      <c r="D28" s="97">
        <f>IFERROR('Kosten-SR - BE'!E23*'Kosten-SR - BE'!F23,0)</f>
        <v>0</v>
      </c>
      <c r="E28" s="97">
        <f>'Kosten-SR - BE'!G23</f>
        <v>0</v>
      </c>
      <c r="F28" s="97">
        <f>IFERROR('Kosten-SR - BE'!H23*'Kosten-SR - BE'!I23,0)</f>
        <v>0</v>
      </c>
      <c r="G28" s="97">
        <f>'Kosten-SR - BE'!K23*'Kosten-SR - BE'!L23</f>
        <v>0</v>
      </c>
      <c r="H28" s="97">
        <f>'Kosten-SR - BE'!M23</f>
        <v>0</v>
      </c>
      <c r="I28" s="97">
        <f>'Kosten-SR - BE'!N23</f>
        <v>0</v>
      </c>
      <c r="J28" s="97">
        <f t="shared" si="2"/>
        <v>0</v>
      </c>
      <c r="L28" s="81"/>
      <c r="M28" s="262"/>
      <c r="P28" s="43"/>
      <c r="Q28" s="43"/>
      <c r="R28" s="43"/>
      <c r="S28" s="43"/>
    </row>
    <row r="29" spans="1:19" ht="20" customHeight="1">
      <c r="A29" s="80"/>
      <c r="B29" s="89" t="str">
        <f>'Kosten-SR - BE'!C25</f>
        <v>BE</v>
      </c>
      <c r="C29" s="252">
        <f>'Kosten-SR - BE'!D25</f>
        <v>0</v>
      </c>
      <c r="D29" s="97">
        <f>IFERROR('Kosten-SR - BE'!E25*'Kosten-SR - BE'!F25,0)</f>
        <v>0</v>
      </c>
      <c r="E29" s="97">
        <f>'Kosten-SR - BE'!G25</f>
        <v>0</v>
      </c>
      <c r="F29" s="97">
        <f>'Kosten-SR - BE'!H24*'Kosten-SR - BE'!I24</f>
        <v>0</v>
      </c>
      <c r="G29" s="97">
        <f>'Kosten-SR - BE'!K25*'Kosten-SR - BE'!L25</f>
        <v>0</v>
      </c>
      <c r="H29" s="97">
        <f>'Kosten-SR - BE'!M25</f>
        <v>0</v>
      </c>
      <c r="I29" s="97">
        <f>'Kosten-SR - BE'!N25</f>
        <v>0</v>
      </c>
      <c r="J29" s="97">
        <f t="shared" si="2"/>
        <v>0</v>
      </c>
      <c r="M29" s="262"/>
      <c r="P29" s="43"/>
      <c r="Q29" s="43"/>
      <c r="R29" s="43"/>
      <c r="S29" s="43"/>
    </row>
    <row r="30" spans="1:19" ht="20" customHeight="1">
      <c r="A30" s="80">
        <f t="shared" ref="A30:A32" si="3">$A$29</f>
        <v>0</v>
      </c>
      <c r="B30" s="89" t="str">
        <f>'Kosten-SR - BE'!C26</f>
        <v>BE</v>
      </c>
      <c r="C30" s="252">
        <f>'Kosten-SR - BE'!D26</f>
        <v>0</v>
      </c>
      <c r="D30" s="97">
        <f>IFERROR('Kosten-SR - BE'!E26*'Kosten-SR - BE'!F26,0)</f>
        <v>0</v>
      </c>
      <c r="E30" s="97">
        <f>'Kosten-SR - BE'!G26</f>
        <v>0</v>
      </c>
      <c r="F30" s="97">
        <f>'Kosten-SR - BE'!H25*'Kosten-SR - BE'!I25</f>
        <v>0</v>
      </c>
      <c r="G30" s="97">
        <f>'Kosten-SR - BE'!K26*'Kosten-SR - BE'!L26</f>
        <v>0</v>
      </c>
      <c r="H30" s="97">
        <f>'Kosten-SR - BE'!M26</f>
        <v>0</v>
      </c>
      <c r="I30" s="97">
        <f>'Kosten-SR - BE'!N26</f>
        <v>0</v>
      </c>
      <c r="J30" s="97">
        <f t="shared" si="2"/>
        <v>0</v>
      </c>
      <c r="M30" s="262"/>
      <c r="P30" s="43"/>
      <c r="Q30" s="43"/>
      <c r="R30" s="43"/>
      <c r="S30" s="43"/>
    </row>
    <row r="31" spans="1:19" ht="20" customHeight="1">
      <c r="A31" s="80">
        <f t="shared" si="3"/>
        <v>0</v>
      </c>
      <c r="B31" s="89">
        <f>'Kosten-SR - BE'!C27</f>
        <v>0</v>
      </c>
      <c r="C31" s="252">
        <f>'Kosten-SR - BE'!D27</f>
        <v>0</v>
      </c>
      <c r="D31" s="97">
        <f>IFERROR('Kosten-SR - BE'!E27*'Kosten-SR - BE'!F27,0)</f>
        <v>0</v>
      </c>
      <c r="E31" s="97">
        <f>'Kosten-SR - BE'!G27</f>
        <v>0</v>
      </c>
      <c r="F31" s="97">
        <f>'Kosten-SR - BE'!H26*'Kosten-SR - BE'!I26</f>
        <v>0</v>
      </c>
      <c r="G31" s="97">
        <f>'Kosten-SR - BE'!K27*'Kosten-SR - BE'!L27</f>
        <v>0</v>
      </c>
      <c r="H31" s="97">
        <f>'Kosten-SR - BE'!M27</f>
        <v>0</v>
      </c>
      <c r="I31" s="97">
        <f>'Kosten-SR - BE'!N27</f>
        <v>0</v>
      </c>
      <c r="J31" s="97">
        <f t="shared" si="2"/>
        <v>0</v>
      </c>
      <c r="M31" s="262"/>
      <c r="P31" s="43"/>
      <c r="Q31" s="43"/>
      <c r="R31" s="43"/>
      <c r="S31" s="43"/>
    </row>
    <row r="32" spans="1:19" ht="20" customHeight="1">
      <c r="A32" s="80">
        <f t="shared" si="3"/>
        <v>0</v>
      </c>
      <c r="B32" s="89">
        <f>'Kosten-SR - BE'!C28</f>
        <v>0</v>
      </c>
      <c r="C32" s="252">
        <f>'Kosten-SR - BE'!D28</f>
        <v>0</v>
      </c>
      <c r="D32" s="97">
        <f>IFERROR('Kosten-SR - BE'!E28*'Kosten-SR - BE'!F28,0)</f>
        <v>0</v>
      </c>
      <c r="E32" s="97">
        <f>'Kosten-SR - BE'!G28</f>
        <v>0</v>
      </c>
      <c r="F32" s="97">
        <f>'Kosten-SR - BE'!H27*'Kosten-SR - BE'!I27</f>
        <v>0</v>
      </c>
      <c r="G32" s="97">
        <f>'Kosten-SR - BE'!K28*'Kosten-SR - BE'!L28</f>
        <v>0</v>
      </c>
      <c r="H32" s="97">
        <f>'Kosten-SR - BE'!M28</f>
        <v>0</v>
      </c>
      <c r="I32" s="97">
        <f>'Kosten-SR - BE'!N28</f>
        <v>0</v>
      </c>
      <c r="J32" s="97">
        <f t="shared" si="2"/>
        <v>0</v>
      </c>
      <c r="M32" s="262"/>
      <c r="N32" s="43"/>
      <c r="O32" s="43"/>
      <c r="P32" s="43"/>
      <c r="Q32" s="43"/>
      <c r="R32" s="43"/>
      <c r="S32" s="43"/>
    </row>
    <row r="33" spans="1:17" ht="19" customHeight="1">
      <c r="A33" s="40"/>
      <c r="B33" s="40"/>
      <c r="C33" s="40"/>
      <c r="D33" s="40"/>
      <c r="E33" s="40"/>
      <c r="G33" s="80" t="s">
        <v>17</v>
      </c>
      <c r="J33" s="96">
        <f>SUM(J23:J32)</f>
        <v>0</v>
      </c>
      <c r="L33" s="43"/>
      <c r="M33" s="43"/>
      <c r="N33" s="43"/>
      <c r="O33" s="43"/>
      <c r="P33" s="43"/>
      <c r="Q33" s="43"/>
    </row>
    <row r="34" spans="1:17">
      <c r="A34" s="40"/>
      <c r="B34" s="40"/>
      <c r="C34" s="40"/>
      <c r="D34" s="40"/>
      <c r="E34" s="40"/>
      <c r="F34" s="82"/>
      <c r="G34" s="82"/>
      <c r="J34" s="85"/>
      <c r="L34" s="43"/>
      <c r="M34" s="43"/>
      <c r="N34" s="43"/>
      <c r="O34" s="43"/>
      <c r="P34" s="43"/>
      <c r="Q34" s="43"/>
    </row>
    <row r="35" spans="1:17" ht="20" customHeight="1">
      <c r="A35" s="40"/>
      <c r="B35" s="40"/>
      <c r="C35" s="40"/>
      <c r="D35" s="50"/>
      <c r="E35" s="40"/>
      <c r="G35" s="98" t="str">
        <f>IF(Spieldaten!D9="Männliche U18","50%",IF(Spieldaten!D9="Weibliche U18","50%",IF(Spieldaten!D9="bitte auswählen"," ","25%")))</f>
        <v xml:space="preserve"> </v>
      </c>
      <c r="H35" s="98" t="s">
        <v>167</v>
      </c>
      <c r="J35" s="96" t="str">
        <f>IFERROR((I19+J33)/Vorgabewerte!D2," ")</f>
        <v xml:space="preserve"> </v>
      </c>
      <c r="L35" s="43"/>
      <c r="M35" s="43"/>
      <c r="N35" s="43"/>
      <c r="O35" s="43"/>
      <c r="P35" s="43"/>
      <c r="Q35" s="43"/>
    </row>
    <row r="36" spans="1:17" ht="9" customHeight="1">
      <c r="A36" s="40"/>
      <c r="B36" s="40"/>
      <c r="C36" s="40"/>
      <c r="D36" s="40"/>
      <c r="E36" s="40"/>
      <c r="F36" s="40"/>
      <c r="G36" s="40"/>
      <c r="H36" s="40"/>
      <c r="I36" s="253"/>
      <c r="J36" s="253"/>
      <c r="K36" s="262"/>
      <c r="L36" s="43"/>
      <c r="M36" s="43"/>
      <c r="N36" s="43"/>
      <c r="O36" s="43"/>
      <c r="P36" s="43"/>
      <c r="Q36" s="43"/>
    </row>
    <row r="37" spans="1:17" ht="20" customHeight="1">
      <c r="A37" s="40"/>
      <c r="B37" s="84" t="s">
        <v>23</v>
      </c>
      <c r="C37" s="83"/>
      <c r="D37" s="99" t="str">
        <f>G35</f>
        <v xml:space="preserve"> </v>
      </c>
      <c r="E37" s="85" t="s">
        <v>12</v>
      </c>
      <c r="F37" s="381" t="s">
        <v>19</v>
      </c>
      <c r="G37" s="381"/>
      <c r="H37" s="85"/>
      <c r="I37" s="253"/>
      <c r="J37" s="253"/>
      <c r="K37" s="278"/>
      <c r="M37" s="43"/>
      <c r="N37" s="43"/>
      <c r="O37" s="43"/>
      <c r="P37" s="43"/>
      <c r="Q37" s="43"/>
    </row>
    <row r="38" spans="1:17" ht="20" customHeight="1">
      <c r="A38" s="40"/>
      <c r="B38" s="84"/>
      <c r="C38" s="83"/>
      <c r="D38" s="85" t="s">
        <v>18</v>
      </c>
      <c r="E38" s="85" t="s">
        <v>13</v>
      </c>
      <c r="F38" s="381" t="s">
        <v>20</v>
      </c>
      <c r="G38" s="381"/>
      <c r="H38" s="85" t="s">
        <v>21</v>
      </c>
      <c r="I38" s="253"/>
      <c r="J38" s="253"/>
      <c r="K38" s="278"/>
      <c r="M38" s="43"/>
      <c r="N38" s="43"/>
      <c r="O38" s="43"/>
      <c r="P38" s="43"/>
      <c r="Q38" s="43"/>
    </row>
    <row r="39" spans="1:17" ht="23" customHeight="1">
      <c r="A39" s="40"/>
      <c r="B39" s="100" t="s">
        <v>0</v>
      </c>
      <c r="C39" s="89">
        <f>C13</f>
        <v>0</v>
      </c>
      <c r="D39" s="101" t="str">
        <f>IF(Spieldaten!C15="","",$J$35)</f>
        <v/>
      </c>
      <c r="E39" s="101">
        <f>H13</f>
        <v>0</v>
      </c>
      <c r="F39" s="366" t="str">
        <f>IFERROR(E39-D39," ")</f>
        <v xml:space="preserve"> </v>
      </c>
      <c r="G39" s="367"/>
      <c r="H39" s="374"/>
      <c r="I39" s="362"/>
      <c r="J39" s="363"/>
      <c r="K39" s="279"/>
      <c r="M39" s="43"/>
      <c r="N39" s="43"/>
      <c r="O39" s="43"/>
      <c r="P39" s="43"/>
      <c r="Q39" s="43"/>
    </row>
    <row r="40" spans="1:17" ht="23" customHeight="1">
      <c r="A40" s="40"/>
      <c r="B40" s="100" t="s">
        <v>1</v>
      </c>
      <c r="C40" s="89">
        <f>C14</f>
        <v>0</v>
      </c>
      <c r="D40" s="101" t="str">
        <f>IF(Spieldaten!C16="","",$J$35)</f>
        <v/>
      </c>
      <c r="E40" s="101">
        <f>H14</f>
        <v>0</v>
      </c>
      <c r="F40" s="366" t="str">
        <f>IFERROR(E40-D40," ")</f>
        <v xml:space="preserve"> </v>
      </c>
      <c r="G40" s="367"/>
      <c r="H40" s="361"/>
      <c r="I40" s="362"/>
      <c r="J40" s="363"/>
      <c r="K40" s="279"/>
      <c r="M40" s="43"/>
      <c r="N40" s="43"/>
      <c r="O40" s="43"/>
      <c r="P40" s="43"/>
      <c r="Q40" s="43"/>
    </row>
    <row r="41" spans="1:17" ht="23" customHeight="1">
      <c r="A41" s="40"/>
      <c r="B41" s="100" t="s">
        <v>164</v>
      </c>
      <c r="C41" s="89">
        <f>C15</f>
        <v>0</v>
      </c>
      <c r="D41" s="101" t="str">
        <f>IF(Spieldaten!C17="","",$J$35)</f>
        <v/>
      </c>
      <c r="E41" s="101">
        <f>H15</f>
        <v>0</v>
      </c>
      <c r="F41" s="366" t="str">
        <f>IFERROR(E41-D41," ")</f>
        <v xml:space="preserve"> </v>
      </c>
      <c r="G41" s="367"/>
      <c r="H41" s="361"/>
      <c r="I41" s="362"/>
      <c r="J41" s="363"/>
      <c r="K41" s="279"/>
      <c r="M41" s="43"/>
      <c r="N41" s="43"/>
      <c r="O41" s="43"/>
      <c r="P41" s="43"/>
      <c r="Q41" s="43"/>
    </row>
    <row r="42" spans="1:17" ht="23" customHeight="1">
      <c r="A42" s="40"/>
      <c r="B42" s="100" t="s">
        <v>165</v>
      </c>
      <c r="C42" s="89">
        <f>C16</f>
        <v>0</v>
      </c>
      <c r="D42" s="101" t="str">
        <f>IF(Spieldaten!C18="","",J35)</f>
        <v/>
      </c>
      <c r="E42" s="101">
        <f>H16</f>
        <v>0</v>
      </c>
      <c r="F42" s="366" t="str">
        <f>IFERROR(E42-D42," ")</f>
        <v xml:space="preserve"> </v>
      </c>
      <c r="G42" s="367"/>
      <c r="H42" s="361"/>
      <c r="I42" s="362"/>
      <c r="J42" s="363"/>
      <c r="K42" s="279"/>
      <c r="M42" s="43"/>
      <c r="N42" s="43"/>
      <c r="O42" s="43"/>
      <c r="P42" s="43"/>
      <c r="Q42" s="43"/>
    </row>
    <row r="43" spans="1:17" ht="18" customHeight="1">
      <c r="A43" s="40"/>
      <c r="B43" s="102"/>
      <c r="C43" s="100" t="s">
        <v>28</v>
      </c>
      <c r="D43" s="103"/>
      <c r="E43" s="101"/>
      <c r="F43" s="372">
        <f>H17</f>
        <v>100</v>
      </c>
      <c r="G43" s="373"/>
      <c r="H43" s="368"/>
      <c r="I43" s="369"/>
      <c r="J43" s="306"/>
      <c r="K43" s="262"/>
      <c r="L43" s="43"/>
      <c r="M43" s="43"/>
      <c r="N43" s="43"/>
      <c r="O43" s="43"/>
      <c r="P43" s="43"/>
      <c r="Q43" s="43"/>
    </row>
    <row r="44" spans="1:17" ht="18" customHeight="1">
      <c r="A44" s="40"/>
      <c r="B44" s="102"/>
      <c r="C44" s="100" t="s">
        <v>29</v>
      </c>
      <c r="D44" s="95"/>
      <c r="E44" s="104"/>
      <c r="F44" s="372">
        <f>J33</f>
        <v>0</v>
      </c>
      <c r="G44" s="373"/>
      <c r="H44" s="368"/>
      <c r="I44" s="369"/>
      <c r="J44" s="306"/>
      <c r="K44" s="262"/>
      <c r="L44" s="43"/>
      <c r="M44" s="43"/>
      <c r="N44" s="43"/>
      <c r="O44" s="43"/>
      <c r="P44" s="43"/>
      <c r="Q44" s="43"/>
    </row>
    <row r="45" spans="1:17">
      <c r="A45" s="40"/>
      <c r="B45" s="83"/>
      <c r="C45" s="83"/>
      <c r="D45" s="83"/>
      <c r="E45" s="110" t="s">
        <v>44</v>
      </c>
      <c r="F45" s="370">
        <f>SUM(F39:G44)</f>
        <v>100</v>
      </c>
      <c r="G45" s="371"/>
      <c r="H45" s="364"/>
      <c r="I45" s="365"/>
      <c r="J45" s="365"/>
      <c r="K45" s="262"/>
      <c r="L45" s="43"/>
      <c r="M45" s="43"/>
      <c r="N45" s="43"/>
      <c r="O45" s="43"/>
      <c r="P45" s="43"/>
      <c r="Q45" s="43"/>
    </row>
    <row r="46" spans="1:17">
      <c r="A46" s="40"/>
      <c r="B46" s="83"/>
      <c r="C46" s="83"/>
      <c r="D46" s="83"/>
      <c r="E46" s="105"/>
      <c r="F46" s="105"/>
      <c r="G46" s="106"/>
      <c r="H46" s="368" t="s">
        <v>59</v>
      </c>
      <c r="I46" s="369"/>
      <c r="J46" s="306"/>
      <c r="K46" s="262"/>
      <c r="L46" s="43"/>
      <c r="M46" s="43"/>
      <c r="N46" s="43"/>
      <c r="O46" s="43"/>
      <c r="P46" s="43"/>
      <c r="Q46" s="43"/>
    </row>
    <row r="47" spans="1:17">
      <c r="A47" s="43"/>
      <c r="B47" s="43"/>
      <c r="C47" s="43"/>
      <c r="D47" s="43"/>
      <c r="E47" s="43"/>
      <c r="F47" s="43"/>
      <c r="G47" s="43"/>
      <c r="H47" s="43"/>
      <c r="I47" s="43"/>
      <c r="J47" s="43"/>
      <c r="K47" s="43"/>
      <c r="L47" s="43"/>
      <c r="M47" s="43"/>
      <c r="N47" s="43"/>
      <c r="O47" s="43"/>
      <c r="P47" s="43"/>
      <c r="Q47" s="43"/>
    </row>
    <row r="48" spans="1:17">
      <c r="A48" s="43"/>
      <c r="B48" s="43"/>
      <c r="C48" s="43"/>
      <c r="D48" s="43"/>
      <c r="E48" s="43"/>
      <c r="F48" s="43"/>
      <c r="G48" s="43"/>
      <c r="H48" s="43"/>
      <c r="I48" s="43"/>
      <c r="J48" s="43"/>
      <c r="K48" s="43"/>
      <c r="L48" s="43"/>
      <c r="M48" s="43"/>
      <c r="N48" s="43"/>
      <c r="O48" s="43"/>
      <c r="P48" s="43"/>
      <c r="Q48" s="43"/>
    </row>
    <row r="49" spans="1:17">
      <c r="A49" s="43"/>
      <c r="B49" s="43"/>
      <c r="C49" s="43"/>
      <c r="D49" s="43"/>
      <c r="E49" s="43"/>
      <c r="F49" s="43"/>
      <c r="G49" s="43"/>
      <c r="H49" s="43"/>
      <c r="I49" s="43"/>
      <c r="J49" s="43"/>
      <c r="K49" s="43"/>
      <c r="L49" s="43"/>
      <c r="M49" s="43"/>
      <c r="N49" s="43"/>
      <c r="O49" s="43"/>
      <c r="P49" s="43"/>
      <c r="Q49" s="43"/>
    </row>
    <row r="50" spans="1:17">
      <c r="A50" s="43"/>
      <c r="B50" s="43"/>
      <c r="C50" s="43"/>
      <c r="D50" s="43"/>
      <c r="E50" s="43"/>
      <c r="F50" s="43"/>
      <c r="G50" s="43"/>
      <c r="H50" s="43"/>
      <c r="I50" s="43"/>
      <c r="J50" s="43"/>
      <c r="K50" s="43"/>
      <c r="L50" s="43"/>
      <c r="M50" s="43"/>
      <c r="N50" s="43"/>
      <c r="O50" s="43"/>
      <c r="P50" s="43"/>
      <c r="Q50" s="43"/>
    </row>
    <row r="51" spans="1:17">
      <c r="A51" s="43"/>
      <c r="B51" s="43"/>
      <c r="C51" s="43"/>
      <c r="D51" s="43"/>
      <c r="E51" s="43"/>
      <c r="F51" s="43"/>
      <c r="G51" s="43"/>
      <c r="H51" s="43"/>
      <c r="I51" s="43"/>
      <c r="J51" s="43"/>
      <c r="K51" s="43"/>
      <c r="L51" s="43"/>
      <c r="M51" s="43"/>
      <c r="N51" s="43"/>
      <c r="O51" s="43"/>
      <c r="P51" s="43"/>
      <c r="Q51" s="43"/>
    </row>
    <row r="52" spans="1:17">
      <c r="A52" s="43"/>
      <c r="B52" s="43"/>
      <c r="C52" s="43"/>
      <c r="D52" s="43"/>
      <c r="E52" s="43"/>
      <c r="F52" s="43"/>
      <c r="G52" s="43"/>
      <c r="H52" s="43"/>
      <c r="I52" s="43"/>
      <c r="J52" s="43"/>
      <c r="K52" s="43"/>
      <c r="L52" s="43"/>
      <c r="M52" s="43"/>
      <c r="N52" s="43"/>
      <c r="O52" s="43"/>
      <c r="P52" s="43"/>
      <c r="Q52" s="43"/>
    </row>
    <row r="53" spans="1:17">
      <c r="A53" s="43"/>
      <c r="B53" s="43"/>
      <c r="C53" s="43"/>
      <c r="D53" s="43"/>
      <c r="E53" s="43"/>
      <c r="F53" s="43"/>
      <c r="G53" s="43"/>
      <c r="H53" s="43"/>
      <c r="I53" s="43"/>
      <c r="J53" s="43"/>
      <c r="K53" s="43"/>
      <c r="L53" s="43"/>
      <c r="M53" s="43"/>
      <c r="N53" s="43"/>
      <c r="O53" s="43"/>
      <c r="P53" s="43"/>
      <c r="Q53" s="43"/>
    </row>
    <row r="54" spans="1:17">
      <c r="A54" s="43"/>
      <c r="B54" s="43"/>
      <c r="C54" s="43"/>
      <c r="D54" s="43"/>
      <c r="E54" s="43"/>
      <c r="F54" s="43"/>
      <c r="G54" s="43"/>
      <c r="H54" s="43"/>
      <c r="I54" s="43"/>
      <c r="J54" s="43"/>
      <c r="K54" s="43"/>
      <c r="L54" s="43"/>
      <c r="M54" s="43"/>
      <c r="N54" s="43"/>
      <c r="O54" s="43"/>
      <c r="P54" s="43"/>
      <c r="Q54" s="43"/>
    </row>
    <row r="55" spans="1:17">
      <c r="A55" s="43"/>
      <c r="B55" s="43"/>
      <c r="C55" s="43"/>
      <c r="D55" s="43"/>
      <c r="E55" s="43"/>
      <c r="F55" s="43"/>
      <c r="G55" s="43"/>
      <c r="H55" s="43"/>
      <c r="I55" s="43"/>
      <c r="J55" s="43"/>
      <c r="K55" s="43"/>
      <c r="L55" s="43"/>
      <c r="M55" s="43"/>
      <c r="N55" s="43"/>
      <c r="O55" s="43"/>
      <c r="P55" s="43"/>
      <c r="Q55" s="43"/>
    </row>
    <row r="56" spans="1:17">
      <c r="A56" s="43"/>
      <c r="B56" s="43"/>
      <c r="C56" s="43"/>
      <c r="D56" s="43"/>
      <c r="E56" s="43"/>
      <c r="F56" s="43"/>
      <c r="G56" s="43"/>
      <c r="H56" s="43"/>
      <c r="I56" s="43"/>
      <c r="J56" s="43"/>
      <c r="K56" s="43"/>
      <c r="L56" s="43"/>
      <c r="M56" s="43"/>
      <c r="N56" s="43"/>
      <c r="O56" s="43"/>
      <c r="P56" s="43"/>
      <c r="Q56" s="43"/>
    </row>
    <row r="57" spans="1:17">
      <c r="A57" s="43"/>
      <c r="B57" s="43"/>
      <c r="C57" s="43"/>
      <c r="D57" s="43"/>
      <c r="E57" s="43"/>
      <c r="F57" s="43"/>
      <c r="G57" s="43"/>
      <c r="H57" s="43"/>
      <c r="I57" s="43"/>
      <c r="J57" s="43"/>
      <c r="K57" s="43"/>
      <c r="L57" s="43"/>
      <c r="M57" s="43"/>
      <c r="N57" s="43"/>
      <c r="O57" s="43"/>
      <c r="P57" s="43"/>
      <c r="Q57" s="43"/>
    </row>
    <row r="58" spans="1:17">
      <c r="A58" s="43"/>
      <c r="B58" s="43"/>
      <c r="C58" s="43"/>
      <c r="D58" s="43"/>
      <c r="E58" s="43"/>
      <c r="F58" s="43"/>
      <c r="G58" s="43"/>
      <c r="H58" s="43"/>
      <c r="I58" s="43"/>
      <c r="J58" s="43"/>
      <c r="K58" s="43"/>
      <c r="L58" s="43"/>
      <c r="M58" s="43"/>
      <c r="N58" s="43"/>
      <c r="O58" s="43"/>
      <c r="P58" s="43"/>
      <c r="Q58" s="43"/>
    </row>
    <row r="59" spans="1:17">
      <c r="B59" s="43"/>
      <c r="C59" s="43"/>
      <c r="D59" s="43"/>
      <c r="E59" s="43"/>
      <c r="F59" s="43"/>
      <c r="G59" s="43"/>
      <c r="H59" s="43"/>
    </row>
    <row r="60" spans="1:17">
      <c r="B60" s="43"/>
      <c r="C60" s="43"/>
      <c r="D60" s="43"/>
      <c r="E60" s="43"/>
      <c r="F60" s="43"/>
      <c r="G60" s="43"/>
      <c r="H60" s="43"/>
    </row>
    <row r="61" spans="1:17">
      <c r="B61" s="43"/>
      <c r="C61" s="43"/>
      <c r="D61" s="43"/>
      <c r="E61" s="43"/>
      <c r="F61" s="43"/>
      <c r="G61" s="43"/>
      <c r="H61" s="43"/>
    </row>
    <row r="62" spans="1:17">
      <c r="B62" s="43"/>
      <c r="C62" s="43"/>
      <c r="D62" s="43"/>
      <c r="E62" s="43"/>
      <c r="F62" s="43"/>
      <c r="G62" s="43"/>
      <c r="H62" s="43"/>
    </row>
    <row r="63" spans="1:17">
      <c r="B63" s="43"/>
      <c r="C63" s="43"/>
      <c r="D63" s="43"/>
      <c r="E63" s="43"/>
      <c r="F63" s="43"/>
      <c r="G63" s="43"/>
      <c r="H63" s="43"/>
    </row>
    <row r="64" spans="1:17">
      <c r="B64" s="43"/>
      <c r="C64" s="43"/>
      <c r="D64" s="43"/>
      <c r="E64" s="43"/>
      <c r="F64" s="43"/>
      <c r="G64" s="43"/>
      <c r="H64" s="43"/>
    </row>
  </sheetData>
  <sheetProtection algorithmName="SHA-512" hashValue="sHbu55dZzd9G4KCzomHEf2bfLkTynYfahTgVPm7akklgMHs2N3L2/aLhCOQ1n5z1aty40VdycKMJLDm6y8sRgQ==" saltValue="i/vXV98r3VSbL54xTjkkig==" spinCount="100000" sheet="1" scenarios="1" selectLockedCells="1"/>
  <mergeCells count="25">
    <mergeCell ref="F39:G39"/>
    <mergeCell ref="H39:J39"/>
    <mergeCell ref="C2:I2"/>
    <mergeCell ref="D17:G17"/>
    <mergeCell ref="A7:I7"/>
    <mergeCell ref="F37:G37"/>
    <mergeCell ref="F38:G38"/>
    <mergeCell ref="A5:B5"/>
    <mergeCell ref="D5:E5"/>
    <mergeCell ref="F5:G5"/>
    <mergeCell ref="A4:I4"/>
    <mergeCell ref="A6:I6"/>
    <mergeCell ref="H46:I46"/>
    <mergeCell ref="F42:G42"/>
    <mergeCell ref="F45:G45"/>
    <mergeCell ref="F43:G43"/>
    <mergeCell ref="F44:G44"/>
    <mergeCell ref="H43:I43"/>
    <mergeCell ref="H44:I44"/>
    <mergeCell ref="H40:J40"/>
    <mergeCell ref="H41:J41"/>
    <mergeCell ref="H42:J42"/>
    <mergeCell ref="H45:J45"/>
    <mergeCell ref="F41:G41"/>
    <mergeCell ref="F40:G40"/>
  </mergeCells>
  <phoneticPr fontId="2" type="noConversion"/>
  <pageMargins left="0.19685039370078741" right="0.27559055118110237" top="0.39370078740157483" bottom="0.39370078740157483" header="0" footer="0"/>
  <pageSetup paperSize="9" scale="93" orientation="portrait" r:id="rId1"/>
  <headerFooter alignWithMargins="0">
    <oddFooter xml:space="preserve">&amp;LSHV - Qualifikation Deutsche Zwischenrunden
Seite &amp;P von &amp;N&amp;R&amp;F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227BF-9CF6-9841-9E0D-0C7938760579}">
  <dimension ref="A1:I7"/>
  <sheetViews>
    <sheetView zoomScale="120" zoomScaleNormal="120" workbookViewId="0">
      <selection activeCell="D13" sqref="D13"/>
    </sheetView>
  </sheetViews>
  <sheetFormatPr baseColWidth="10" defaultRowHeight="13"/>
  <cols>
    <col min="1" max="1" width="47.33203125" bestFit="1" customWidth="1"/>
    <col min="2" max="3" width="12.6640625" bestFit="1" customWidth="1"/>
    <col min="4" max="4" width="18.1640625" bestFit="1" customWidth="1"/>
    <col min="5" max="5" width="13" customWidth="1"/>
    <col min="8" max="8" width="15" bestFit="1" customWidth="1"/>
  </cols>
  <sheetData>
    <row r="1" spans="1:9">
      <c r="A1" t="s">
        <v>156</v>
      </c>
      <c r="B1" s="136" t="s">
        <v>176</v>
      </c>
      <c r="C1" t="s">
        <v>156</v>
      </c>
      <c r="D1" t="s">
        <v>172</v>
      </c>
      <c r="E1" s="136" t="s">
        <v>173</v>
      </c>
      <c r="F1" s="136" t="s">
        <v>67</v>
      </c>
      <c r="G1" s="136" t="s">
        <v>171</v>
      </c>
      <c r="H1" s="136" t="s">
        <v>178</v>
      </c>
      <c r="I1" s="136" t="s">
        <v>188</v>
      </c>
    </row>
    <row r="2" spans="1:9">
      <c r="A2" s="136" t="s">
        <v>190</v>
      </c>
      <c r="B2" s="314">
        <v>45568</v>
      </c>
      <c r="C2" t="s">
        <v>157</v>
      </c>
      <c r="D2">
        <f>COUNTIF(Spieldaten!C15:C18,"*")</f>
        <v>0</v>
      </c>
      <c r="E2" s="136"/>
      <c r="F2" s="270">
        <v>10</v>
      </c>
      <c r="G2" s="271">
        <v>30</v>
      </c>
      <c r="I2" s="271">
        <v>14</v>
      </c>
    </row>
    <row r="3" spans="1:9">
      <c r="A3" s="136" t="s">
        <v>191</v>
      </c>
      <c r="B3" s="314" t="s">
        <v>192</v>
      </c>
      <c r="C3" t="s">
        <v>158</v>
      </c>
      <c r="E3" s="136" t="s">
        <v>56</v>
      </c>
      <c r="F3" s="270">
        <v>30</v>
      </c>
      <c r="G3" s="271">
        <v>35</v>
      </c>
      <c r="H3" s="136" t="s">
        <v>179</v>
      </c>
      <c r="I3" s="271">
        <v>15</v>
      </c>
    </row>
    <row r="4" spans="1:9">
      <c r="B4" s="254"/>
      <c r="C4" t="s">
        <v>159</v>
      </c>
      <c r="E4" s="136" t="s">
        <v>168</v>
      </c>
      <c r="F4" s="270">
        <v>15</v>
      </c>
      <c r="H4" s="136" t="s">
        <v>180</v>
      </c>
    </row>
    <row r="5" spans="1:9">
      <c r="C5" t="s">
        <v>160</v>
      </c>
      <c r="E5" s="136" t="s">
        <v>174</v>
      </c>
    </row>
    <row r="6" spans="1:9">
      <c r="C6" t="s">
        <v>161</v>
      </c>
    </row>
    <row r="7" spans="1:9">
      <c r="C7" t="s">
        <v>162</v>
      </c>
    </row>
  </sheetData>
  <pageMargins left="0.7" right="0.7" top="0.78740157499999996" bottom="0.78740157499999996"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7B963-F30D-334B-9941-DFBF471D5907}">
  <sheetPr codeName="Tabelle7">
    <tabColor theme="9" tint="-0.249977111117893"/>
    <pageSetUpPr fitToPage="1"/>
  </sheetPr>
  <dimension ref="A1:IV336"/>
  <sheetViews>
    <sheetView showGridLines="0" zoomScale="110" zoomScaleNormal="110" workbookViewId="0">
      <selection activeCell="C8" sqref="C8:E8"/>
    </sheetView>
  </sheetViews>
  <sheetFormatPr baseColWidth="10" defaultColWidth="10.83203125" defaultRowHeight="13" customHeight="1"/>
  <cols>
    <col min="1" max="1" width="4.5" style="219" customWidth="1"/>
    <col min="2" max="2" width="3.1640625" style="143" customWidth="1"/>
    <col min="3" max="3" width="2.83203125" style="143" customWidth="1"/>
    <col min="4" max="5" width="4.33203125" style="143" customWidth="1"/>
    <col min="6" max="6" width="3.83203125" style="143" customWidth="1"/>
    <col min="7" max="7" width="5.6640625" style="143" customWidth="1"/>
    <col min="8" max="8" width="3.33203125" style="143" customWidth="1"/>
    <col min="9" max="10" width="4.33203125" style="143" customWidth="1"/>
    <col min="11" max="11" width="1.6640625" style="143" customWidth="1"/>
    <col min="12" max="14" width="4.33203125" style="143" customWidth="1"/>
    <col min="15" max="15" width="2.1640625" style="143" customWidth="1"/>
    <col min="16" max="16" width="2.83203125" style="143" customWidth="1"/>
    <col min="17" max="17" width="4" style="143" customWidth="1"/>
    <col min="18" max="19" width="4.33203125" style="143" customWidth="1"/>
    <col min="20" max="20" width="4.1640625" style="143" customWidth="1"/>
    <col min="21" max="21" width="3.33203125" style="143" customWidth="1"/>
    <col min="22" max="22" width="5.33203125" style="143" customWidth="1"/>
    <col min="23" max="23" width="4" style="143" customWidth="1"/>
    <col min="24" max="24" width="1.6640625" style="143" customWidth="1"/>
    <col min="25" max="27" width="4.33203125" style="143" customWidth="1"/>
    <col min="28" max="28" width="5.6640625" style="143" customWidth="1"/>
    <col min="29" max="29" width="3" style="143" customWidth="1"/>
    <col min="30" max="30" width="15.5" style="143" customWidth="1"/>
    <col min="31" max="33" width="10.83203125" style="143" hidden="1" customWidth="1"/>
    <col min="34" max="34" width="19.5" style="219" customWidth="1"/>
    <col min="35" max="35" width="10.83203125" style="219" customWidth="1"/>
    <col min="36" max="256" width="10.83203125" style="143" customWidth="1"/>
    <col min="257" max="16384" width="10.83203125" style="216"/>
  </cols>
  <sheetData>
    <row r="1" spans="1:35" s="219" customFormat="1" ht="13" customHeight="1">
      <c r="A1" s="144"/>
      <c r="B1" s="144"/>
      <c r="C1" s="222"/>
      <c r="D1" s="144"/>
      <c r="E1" s="144"/>
      <c r="F1" s="144"/>
      <c r="G1" s="144"/>
      <c r="H1" s="144"/>
      <c r="I1" s="144"/>
      <c r="J1" s="144"/>
      <c r="K1" s="144"/>
      <c r="L1" s="144"/>
      <c r="M1" s="144"/>
      <c r="N1" s="144"/>
      <c r="O1" s="144"/>
      <c r="P1" s="144"/>
      <c r="Q1" s="144"/>
      <c r="R1" s="144"/>
      <c r="S1" s="144"/>
      <c r="T1" s="144"/>
      <c r="U1" s="144"/>
      <c r="V1" s="144"/>
      <c r="W1" s="144"/>
      <c r="X1" s="223"/>
      <c r="Y1" s="147"/>
      <c r="Z1" s="144"/>
      <c r="AA1" s="144"/>
      <c r="AB1" s="144"/>
      <c r="AC1" s="144"/>
      <c r="AD1" s="144"/>
      <c r="AE1" s="224" t="s">
        <v>143</v>
      </c>
      <c r="AF1" s="224" t="s">
        <v>120</v>
      </c>
      <c r="AG1" s="224" t="s">
        <v>142</v>
      </c>
      <c r="AH1" s="144"/>
      <c r="AI1" s="144"/>
    </row>
    <row r="2" spans="1:35" s="143" customFormat="1" ht="13" customHeight="1">
      <c r="A2" s="144"/>
      <c r="B2" s="144"/>
      <c r="C2" s="145"/>
      <c r="D2" s="144"/>
      <c r="E2" s="144"/>
      <c r="F2" s="144"/>
      <c r="G2" s="144"/>
      <c r="H2" s="144"/>
      <c r="I2" s="144"/>
      <c r="J2" s="144"/>
      <c r="K2" s="144"/>
      <c r="L2" s="144"/>
      <c r="M2" s="144"/>
      <c r="N2" s="144"/>
      <c r="O2" s="144"/>
      <c r="P2" s="144"/>
      <c r="Q2" s="144"/>
      <c r="R2" s="144"/>
      <c r="S2" s="144"/>
      <c r="T2" s="144"/>
      <c r="U2" s="144"/>
      <c r="V2" s="144"/>
      <c r="W2" s="144"/>
      <c r="X2" s="146"/>
      <c r="Y2" s="147"/>
      <c r="Z2" s="144"/>
      <c r="AA2" s="144"/>
      <c r="AB2" s="144"/>
      <c r="AC2" s="144"/>
      <c r="AD2" s="144"/>
      <c r="AE2" s="226"/>
      <c r="AF2" s="227" t="s">
        <v>141</v>
      </c>
      <c r="AG2" s="228"/>
      <c r="AH2" s="144"/>
      <c r="AI2" s="144"/>
    </row>
    <row r="3" spans="1:35" s="143" customFormat="1" ht="13" customHeight="1">
      <c r="A3" s="144"/>
      <c r="B3" s="144"/>
      <c r="C3" s="149"/>
      <c r="D3" s="144"/>
      <c r="E3" s="144"/>
      <c r="F3" s="144"/>
      <c r="G3" s="144"/>
      <c r="H3" s="144"/>
      <c r="I3" s="144"/>
      <c r="J3" s="144"/>
      <c r="K3" s="144"/>
      <c r="L3" s="144"/>
      <c r="M3" s="144"/>
      <c r="N3" s="144"/>
      <c r="O3" s="144"/>
      <c r="P3" s="144"/>
      <c r="Q3" s="144"/>
      <c r="R3" s="144"/>
      <c r="S3" s="144"/>
      <c r="T3" s="144"/>
      <c r="U3" s="144"/>
      <c r="V3" s="144"/>
      <c r="W3" s="144"/>
      <c r="X3" s="146"/>
      <c r="Y3" s="150"/>
      <c r="Z3" s="151"/>
      <c r="AA3" s="151"/>
      <c r="AB3" s="144"/>
      <c r="AC3" s="144"/>
      <c r="AD3" s="144"/>
      <c r="AE3" s="139" t="s">
        <v>140</v>
      </c>
      <c r="AF3" s="140" t="s">
        <v>139</v>
      </c>
      <c r="AG3" s="217" t="s">
        <v>138</v>
      </c>
      <c r="AH3" s="144"/>
      <c r="AI3" s="144"/>
    </row>
    <row r="4" spans="1:35" s="143" customFormat="1" ht="13" customHeight="1">
      <c r="A4" s="144"/>
      <c r="B4" s="144"/>
      <c r="C4" s="144"/>
      <c r="D4" s="144"/>
      <c r="E4" s="144"/>
      <c r="F4" s="144"/>
      <c r="G4" s="144"/>
      <c r="H4" s="144"/>
      <c r="I4" s="144"/>
      <c r="J4" s="144"/>
      <c r="K4" s="144"/>
      <c r="L4" s="144"/>
      <c r="M4" s="144"/>
      <c r="N4" s="144"/>
      <c r="O4" s="144"/>
      <c r="P4" s="144"/>
      <c r="Q4" s="144"/>
      <c r="R4" s="144"/>
      <c r="S4" s="144"/>
      <c r="T4" s="144"/>
      <c r="U4" s="144"/>
      <c r="V4" s="144"/>
      <c r="W4" s="144"/>
      <c r="X4" s="144"/>
      <c r="Y4" s="152"/>
      <c r="Z4" s="153" t="s">
        <v>137</v>
      </c>
      <c r="AA4" s="154"/>
      <c r="AB4" s="155"/>
      <c r="AC4" s="144"/>
      <c r="AD4" s="144"/>
      <c r="AE4" s="139" t="s">
        <v>136</v>
      </c>
      <c r="AF4" s="140" t="s">
        <v>135</v>
      </c>
      <c r="AG4" s="217" t="s">
        <v>134</v>
      </c>
      <c r="AH4" s="144"/>
      <c r="AI4" s="144"/>
    </row>
    <row r="5" spans="1:35" s="143" customFormat="1" ht="17" customHeight="1">
      <c r="A5" s="144"/>
      <c r="B5" s="144"/>
      <c r="C5" s="144"/>
      <c r="D5" s="144"/>
      <c r="E5" s="144"/>
      <c r="F5" s="144"/>
      <c r="G5" s="144"/>
      <c r="H5" s="144"/>
      <c r="I5" s="144"/>
      <c r="J5" s="144"/>
      <c r="K5" s="144"/>
      <c r="L5" s="144"/>
      <c r="M5" s="144"/>
      <c r="N5" s="144"/>
      <c r="O5" s="156" t="s">
        <v>133</v>
      </c>
      <c r="P5" s="144"/>
      <c r="Q5" s="144"/>
      <c r="R5" s="144"/>
      <c r="S5" s="144"/>
      <c r="T5" s="144"/>
      <c r="U5" s="144"/>
      <c r="V5" s="144"/>
      <c r="W5" s="144"/>
      <c r="X5" s="144"/>
      <c r="Y5" s="152"/>
      <c r="Z5" s="457"/>
      <c r="AA5" s="458"/>
      <c r="AB5" s="155"/>
      <c r="AC5" s="144"/>
      <c r="AD5" s="144"/>
      <c r="AE5" s="139" t="s">
        <v>132</v>
      </c>
      <c r="AF5" s="140" t="s">
        <v>131</v>
      </c>
      <c r="AG5" s="218"/>
      <c r="AH5" s="144"/>
      <c r="AI5" s="144"/>
    </row>
    <row r="6" spans="1:35" s="143" customFormat="1" ht="8" customHeight="1">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57"/>
      <c r="AA6" s="157"/>
      <c r="AB6" s="144"/>
      <c r="AC6" s="144"/>
      <c r="AD6" s="144"/>
      <c r="AE6" s="139" t="s">
        <v>130</v>
      </c>
      <c r="AF6" s="140" t="s">
        <v>129</v>
      </c>
      <c r="AG6" s="217" t="s">
        <v>128</v>
      </c>
      <c r="AH6" s="144"/>
      <c r="AI6" s="144"/>
    </row>
    <row r="7" spans="1:35" s="143" customFormat="1" ht="14.25" customHeight="1">
      <c r="A7" s="144"/>
      <c r="B7" s="144"/>
      <c r="C7" s="158" t="s">
        <v>127</v>
      </c>
      <c r="D7" s="159"/>
      <c r="E7" s="159"/>
      <c r="F7" s="144"/>
      <c r="G7" s="158" t="s">
        <v>126</v>
      </c>
      <c r="H7" s="159"/>
      <c r="I7" s="144"/>
      <c r="J7" s="158" t="s">
        <v>125</v>
      </c>
      <c r="K7" s="159"/>
      <c r="L7" s="144"/>
      <c r="M7" s="144"/>
      <c r="N7" s="144"/>
      <c r="O7" s="144"/>
      <c r="P7" s="144"/>
      <c r="Q7" s="144"/>
      <c r="R7" s="144"/>
      <c r="S7" s="158" t="s">
        <v>149</v>
      </c>
      <c r="T7" s="144"/>
      <c r="U7" s="144"/>
      <c r="V7" s="144"/>
      <c r="W7" s="160"/>
      <c r="X7" s="158" t="s">
        <v>124</v>
      </c>
      <c r="Y7" s="159"/>
      <c r="Z7" s="144"/>
      <c r="AA7" s="459"/>
      <c r="AB7" s="460"/>
      <c r="AC7" s="144"/>
      <c r="AD7" s="144"/>
      <c r="AE7" s="139" t="s">
        <v>123</v>
      </c>
      <c r="AF7" s="140" t="s">
        <v>122</v>
      </c>
      <c r="AG7" s="217" t="s">
        <v>121</v>
      </c>
      <c r="AH7" s="144"/>
      <c r="AI7" s="144"/>
    </row>
    <row r="8" spans="1:35" s="143" customFormat="1" ht="15" customHeight="1">
      <c r="A8" s="144"/>
      <c r="B8" s="161"/>
      <c r="C8" s="461"/>
      <c r="D8" s="462"/>
      <c r="E8" s="462"/>
      <c r="F8" s="161"/>
      <c r="G8" s="463"/>
      <c r="H8" s="464"/>
      <c r="I8" s="161"/>
      <c r="J8" s="465"/>
      <c r="K8" s="466"/>
      <c r="L8" s="466"/>
      <c r="M8" s="466"/>
      <c r="N8" s="466"/>
      <c r="O8" s="466"/>
      <c r="P8" s="466"/>
      <c r="Q8" s="466"/>
      <c r="R8" s="161"/>
      <c r="S8" s="465"/>
      <c r="T8" s="467"/>
      <c r="U8" s="468"/>
      <c r="V8" s="469"/>
      <c r="W8" s="161"/>
      <c r="X8" s="470"/>
      <c r="Y8" s="471"/>
      <c r="Z8" s="471"/>
      <c r="AA8" s="472"/>
      <c r="AB8" s="471"/>
      <c r="AC8" s="144"/>
      <c r="AD8" s="144"/>
      <c r="AE8" s="139" t="s">
        <v>119</v>
      </c>
      <c r="AF8" s="140" t="s">
        <v>118</v>
      </c>
      <c r="AG8" s="217" t="s">
        <v>117</v>
      </c>
      <c r="AH8" s="144"/>
      <c r="AI8" s="144"/>
    </row>
    <row r="9" spans="1:35" s="143" customFormat="1" ht="14.25" customHeight="1" thickBot="1">
      <c r="A9" s="144"/>
      <c r="B9" s="144"/>
      <c r="C9" s="162" t="s">
        <v>116</v>
      </c>
      <c r="D9" s="157"/>
      <c r="E9" s="157"/>
      <c r="F9" s="144"/>
      <c r="G9" s="157"/>
      <c r="H9" s="157"/>
      <c r="I9" s="144"/>
      <c r="J9" s="157"/>
      <c r="K9" s="163"/>
      <c r="L9" s="163"/>
      <c r="M9" s="163"/>
      <c r="N9" s="163"/>
      <c r="O9" s="164"/>
      <c r="P9" s="163"/>
      <c r="Q9" s="164"/>
      <c r="R9" s="165"/>
      <c r="S9" s="157"/>
      <c r="T9" s="157"/>
      <c r="U9" s="157"/>
      <c r="V9" s="157"/>
      <c r="W9" s="144"/>
      <c r="X9" s="157"/>
      <c r="Y9" s="157"/>
      <c r="Z9" s="166"/>
      <c r="AA9" s="166"/>
      <c r="AB9" s="166"/>
      <c r="AC9" s="144"/>
      <c r="AD9" s="144"/>
      <c r="AE9" s="139" t="s">
        <v>115</v>
      </c>
      <c r="AF9" s="140" t="s">
        <v>114</v>
      </c>
      <c r="AG9" s="217" t="s">
        <v>113</v>
      </c>
      <c r="AH9" s="144"/>
      <c r="AI9" s="144"/>
    </row>
    <row r="10" spans="1:35" s="143" customFormat="1" ht="14.25" customHeight="1">
      <c r="A10" s="144"/>
      <c r="B10" s="161"/>
      <c r="C10" s="167"/>
      <c r="D10" s="144"/>
      <c r="E10" s="144"/>
      <c r="F10" s="144"/>
      <c r="G10" s="144"/>
      <c r="H10" s="144"/>
      <c r="I10" s="144"/>
      <c r="J10" s="168"/>
      <c r="K10" s="169"/>
      <c r="L10" s="170" t="s">
        <v>112</v>
      </c>
      <c r="M10" s="171"/>
      <c r="N10" s="171"/>
      <c r="O10" s="171"/>
      <c r="P10" s="172"/>
      <c r="Q10" s="173" t="s">
        <v>57</v>
      </c>
      <c r="R10" s="174"/>
      <c r="S10" s="175"/>
      <c r="T10" s="176"/>
      <c r="U10" s="177"/>
      <c r="V10" s="178" t="str">
        <f>IF(U10="","","n.VL")</f>
        <v/>
      </c>
      <c r="W10" s="179" t="str">
        <f>IF(P13="","",IF(SUM(S10,U10)=SUM(P10,P12,R10,R12),SUM(P13,S10),""))</f>
        <v/>
      </c>
      <c r="X10" s="180" t="str">
        <f>IF(W10="","",T10)</f>
        <v/>
      </c>
      <c r="Y10" s="181" t="str">
        <f>IF(R13="","",IF(SUM(S10,U10)=SUM(P10,P12,R10,R12),SUM(R13,U10),""))</f>
        <v/>
      </c>
      <c r="Z10" s="182" t="str">
        <f>IF(X10="","","n. 7-Meter")</f>
        <v/>
      </c>
      <c r="AA10" s="183"/>
      <c r="AB10" s="144"/>
      <c r="AC10" s="144"/>
      <c r="AD10" s="144"/>
      <c r="AE10" s="148"/>
      <c r="AF10" s="140" t="s">
        <v>111</v>
      </c>
      <c r="AG10" s="217" t="s">
        <v>110</v>
      </c>
      <c r="AH10" s="144"/>
      <c r="AI10" s="144"/>
    </row>
    <row r="11" spans="1:35" s="143" customFormat="1" ht="14.25" customHeight="1">
      <c r="A11" s="144"/>
      <c r="B11" s="144"/>
      <c r="C11" s="184" t="s">
        <v>109</v>
      </c>
      <c r="D11" s="144"/>
      <c r="E11" s="144"/>
      <c r="F11" s="144"/>
      <c r="G11" s="144"/>
      <c r="H11" s="144"/>
      <c r="I11" s="144"/>
      <c r="J11" s="168"/>
      <c r="K11" s="185"/>
      <c r="L11" s="186" t="s">
        <v>108</v>
      </c>
      <c r="M11" s="187"/>
      <c r="N11" s="187"/>
      <c r="O11" s="187"/>
      <c r="P11" s="188"/>
      <c r="Q11" s="189" t="s">
        <v>57</v>
      </c>
      <c r="R11" s="190"/>
      <c r="S11" s="191"/>
      <c r="T11" s="192" t="s">
        <v>107</v>
      </c>
      <c r="U11" s="144"/>
      <c r="V11" s="144"/>
      <c r="W11" s="144"/>
      <c r="X11" s="144"/>
      <c r="Y11" s="144"/>
      <c r="Z11" s="144"/>
      <c r="AA11" s="144"/>
      <c r="AB11" s="144"/>
      <c r="AC11" s="144"/>
      <c r="AD11" s="144"/>
      <c r="AE11" s="148"/>
      <c r="AF11" s="140" t="s">
        <v>106</v>
      </c>
      <c r="AG11" s="217" t="s">
        <v>105</v>
      </c>
      <c r="AH11" s="144"/>
      <c r="AI11" s="144"/>
    </row>
    <row r="12" spans="1:35" s="143" customFormat="1" ht="14.25" customHeight="1" thickBot="1">
      <c r="A12" s="144"/>
      <c r="B12" s="161"/>
      <c r="C12" s="453"/>
      <c r="D12" s="454"/>
      <c r="E12" s="454"/>
      <c r="F12" s="454"/>
      <c r="G12" s="454"/>
      <c r="H12" s="454"/>
      <c r="I12" s="454"/>
      <c r="J12" s="168"/>
      <c r="K12" s="229"/>
      <c r="L12" s="230" t="s">
        <v>148</v>
      </c>
      <c r="M12" s="157"/>
      <c r="N12" s="157"/>
      <c r="O12" s="157"/>
      <c r="P12" s="231"/>
      <c r="Q12" s="232" t="s">
        <v>57</v>
      </c>
      <c r="R12" s="233"/>
      <c r="S12" s="193"/>
      <c r="T12" s="453"/>
      <c r="U12" s="454"/>
      <c r="V12" s="454"/>
      <c r="W12" s="454"/>
      <c r="X12" s="454"/>
      <c r="Y12" s="454"/>
      <c r="Z12" s="454"/>
      <c r="AA12" s="454"/>
      <c r="AB12" s="144"/>
      <c r="AC12" s="144"/>
      <c r="AD12" s="144"/>
      <c r="AE12" s="148"/>
      <c r="AF12" s="140" t="s">
        <v>104</v>
      </c>
      <c r="AG12" s="217" t="s">
        <v>103</v>
      </c>
      <c r="AH12" s="144"/>
      <c r="AI12" s="144"/>
    </row>
    <row r="13" spans="1:35" s="143" customFormat="1" ht="14.25" customHeight="1">
      <c r="A13" s="144"/>
      <c r="B13" s="161"/>
      <c r="C13" s="455"/>
      <c r="D13" s="456"/>
      <c r="E13" s="456"/>
      <c r="F13" s="456"/>
      <c r="G13" s="456"/>
      <c r="H13" s="456"/>
      <c r="I13" s="456"/>
      <c r="J13" s="144"/>
      <c r="K13" s="194"/>
      <c r="L13" s="234"/>
      <c r="M13" s="194"/>
      <c r="N13" s="194"/>
      <c r="O13" s="194"/>
      <c r="P13" s="235"/>
      <c r="Q13" s="236"/>
      <c r="R13" s="237"/>
      <c r="S13" s="161"/>
      <c r="T13" s="455"/>
      <c r="U13" s="456"/>
      <c r="V13" s="456"/>
      <c r="W13" s="456"/>
      <c r="X13" s="456"/>
      <c r="Y13" s="456"/>
      <c r="Z13" s="456"/>
      <c r="AA13" s="456"/>
      <c r="AB13" s="144"/>
      <c r="AC13" s="144"/>
      <c r="AD13" s="144"/>
      <c r="AE13" s="148"/>
      <c r="AF13" s="140" t="s">
        <v>102</v>
      </c>
      <c r="AG13" s="217" t="s">
        <v>101</v>
      </c>
      <c r="AH13" s="144"/>
      <c r="AI13" s="144"/>
    </row>
    <row r="14" spans="1:35" s="143" customFormat="1" ht="8" customHeight="1">
      <c r="A14" s="144"/>
      <c r="B14" s="144"/>
      <c r="C14" s="157"/>
      <c r="D14" s="157"/>
      <c r="E14" s="157"/>
      <c r="F14" s="157"/>
      <c r="G14" s="157"/>
      <c r="H14" s="157"/>
      <c r="I14" s="157"/>
      <c r="J14" s="144"/>
      <c r="K14" s="144"/>
      <c r="L14" s="144"/>
      <c r="M14" s="144"/>
      <c r="N14" s="144"/>
      <c r="O14" s="144"/>
      <c r="P14" s="144"/>
      <c r="Q14" s="144"/>
      <c r="R14" s="144"/>
      <c r="S14" s="144"/>
      <c r="T14" s="157"/>
      <c r="U14" s="157"/>
      <c r="V14" s="157"/>
      <c r="W14" s="157"/>
      <c r="X14" s="157"/>
      <c r="Y14" s="157"/>
      <c r="Z14" s="157"/>
      <c r="AA14" s="157"/>
      <c r="AB14" s="144"/>
      <c r="AC14" s="144"/>
      <c r="AD14" s="144"/>
      <c r="AE14" s="148"/>
      <c r="AF14" s="195"/>
      <c r="AG14" s="217" t="s">
        <v>100</v>
      </c>
      <c r="AH14" s="144"/>
      <c r="AI14" s="144"/>
    </row>
    <row r="15" spans="1:35" s="143" customFormat="1" ht="13" customHeight="1">
      <c r="A15" s="144"/>
      <c r="B15" s="144"/>
      <c r="C15" s="425" t="s">
        <v>99</v>
      </c>
      <c r="D15" s="426"/>
      <c r="E15" s="425" t="s">
        <v>98</v>
      </c>
      <c r="F15" s="426"/>
      <c r="G15" s="425" t="s">
        <v>97</v>
      </c>
      <c r="H15" s="426"/>
      <c r="I15" s="425" t="s">
        <v>96</v>
      </c>
      <c r="J15" s="426"/>
      <c r="K15" s="144"/>
      <c r="L15" s="144"/>
      <c r="M15" s="144"/>
      <c r="N15" s="144"/>
      <c r="O15" s="144"/>
      <c r="P15" s="245"/>
      <c r="Q15" s="407" t="s">
        <v>99</v>
      </c>
      <c r="R15" s="401"/>
      <c r="S15" s="400" t="s">
        <v>98</v>
      </c>
      <c r="T15" s="401"/>
      <c r="U15" s="404" t="s">
        <v>97</v>
      </c>
      <c r="V15" s="405"/>
      <c r="W15" s="407" t="s">
        <v>96</v>
      </c>
      <c r="X15" s="365"/>
      <c r="Y15" s="365"/>
      <c r="Z15" s="144"/>
      <c r="AA15" s="144"/>
      <c r="AB15" s="144"/>
      <c r="AC15" s="144"/>
      <c r="AD15" s="144"/>
      <c r="AE15" s="148"/>
      <c r="AF15" s="140" t="s">
        <v>95</v>
      </c>
      <c r="AG15" s="217" t="s">
        <v>94</v>
      </c>
      <c r="AH15" s="144"/>
      <c r="AI15" s="144"/>
    </row>
    <row r="16" spans="1:35" s="143" customFormat="1" ht="16" customHeight="1">
      <c r="A16" s="144"/>
      <c r="B16" s="161"/>
      <c r="C16" s="451"/>
      <c r="D16" s="452"/>
      <c r="E16" s="451"/>
      <c r="F16" s="452"/>
      <c r="G16" s="451"/>
      <c r="H16" s="452"/>
      <c r="I16" s="451"/>
      <c r="J16" s="452"/>
      <c r="K16" s="155"/>
      <c r="L16" s="144"/>
      <c r="M16" s="144"/>
      <c r="N16" s="144"/>
      <c r="O16" s="144"/>
      <c r="P16" s="219"/>
      <c r="Q16" s="408"/>
      <c r="R16" s="352"/>
      <c r="S16" s="402"/>
      <c r="T16" s="403"/>
      <c r="U16" s="402"/>
      <c r="V16" s="403"/>
      <c r="W16" s="402"/>
      <c r="X16" s="406"/>
      <c r="Y16" s="403"/>
      <c r="Z16" s="214"/>
      <c r="AA16" s="144"/>
      <c r="AB16" s="144"/>
      <c r="AC16" s="144"/>
      <c r="AD16" s="144"/>
      <c r="AE16" s="148"/>
      <c r="AF16" s="140" t="s">
        <v>93</v>
      </c>
      <c r="AG16" s="217" t="s">
        <v>92</v>
      </c>
      <c r="AH16" s="144"/>
      <c r="AI16" s="144"/>
    </row>
    <row r="17" spans="1:37" s="143" customFormat="1" ht="8" customHeight="1">
      <c r="A17" s="144"/>
      <c r="B17" s="144"/>
      <c r="C17" s="187"/>
      <c r="D17" s="187"/>
      <c r="E17" s="187"/>
      <c r="F17" s="187"/>
      <c r="G17" s="187"/>
      <c r="H17" s="187"/>
      <c r="I17" s="187"/>
      <c r="J17" s="187"/>
      <c r="K17" s="151"/>
      <c r="L17" s="151"/>
      <c r="M17" s="151"/>
      <c r="N17" s="151"/>
      <c r="O17" s="144"/>
      <c r="P17" s="144"/>
      <c r="Q17" s="151"/>
      <c r="R17" s="151"/>
      <c r="S17" s="151"/>
      <c r="T17" s="151"/>
      <c r="U17" s="151"/>
      <c r="V17" s="151"/>
      <c r="W17" s="151"/>
      <c r="X17" s="151"/>
      <c r="Y17" s="151"/>
      <c r="Z17" s="151"/>
      <c r="AA17" s="151"/>
      <c r="AB17" s="144"/>
      <c r="AC17" s="144"/>
      <c r="AD17" s="144"/>
      <c r="AE17" s="148"/>
      <c r="AF17" s="195"/>
      <c r="AG17" s="217" t="s">
        <v>91</v>
      </c>
      <c r="AH17" s="144"/>
      <c r="AI17" s="144"/>
    </row>
    <row r="18" spans="1:37" s="143" customFormat="1" ht="22" customHeight="1">
      <c r="A18" s="144"/>
      <c r="B18" s="144"/>
      <c r="C18" s="241" t="s">
        <v>154</v>
      </c>
      <c r="D18" s="196" t="s">
        <v>90</v>
      </c>
      <c r="E18" s="446" t="s">
        <v>89</v>
      </c>
      <c r="F18" s="447"/>
      <c r="G18" s="447"/>
      <c r="H18" s="448"/>
      <c r="I18" s="246" t="s">
        <v>88</v>
      </c>
      <c r="J18" s="446" t="s">
        <v>87</v>
      </c>
      <c r="K18" s="449"/>
      <c r="L18" s="450"/>
      <c r="M18" s="196" t="s">
        <v>86</v>
      </c>
      <c r="N18" s="196" t="s">
        <v>85</v>
      </c>
      <c r="O18" s="196" t="s">
        <v>84</v>
      </c>
      <c r="P18" s="238"/>
      <c r="Q18" s="241" t="s">
        <v>154</v>
      </c>
      <c r="R18" s="196" t="s">
        <v>90</v>
      </c>
      <c r="S18" s="446" t="s">
        <v>89</v>
      </c>
      <c r="T18" s="449"/>
      <c r="U18" s="449"/>
      <c r="V18" s="450"/>
      <c r="W18" s="246" t="s">
        <v>88</v>
      </c>
      <c r="X18" s="446" t="s">
        <v>87</v>
      </c>
      <c r="Y18" s="447"/>
      <c r="Z18" s="448"/>
      <c r="AA18" s="196" t="s">
        <v>86</v>
      </c>
      <c r="AB18" s="196" t="s">
        <v>85</v>
      </c>
      <c r="AC18" s="196" t="s">
        <v>84</v>
      </c>
      <c r="AD18" s="197"/>
      <c r="AE18" s="144"/>
      <c r="AF18" s="144"/>
      <c r="AG18" s="242"/>
      <c r="AH18" s="224"/>
      <c r="AI18" s="224"/>
      <c r="AJ18" s="144"/>
      <c r="AK18" s="144"/>
    </row>
    <row r="19" spans="1:37" s="143" customFormat="1" ht="16" customHeight="1">
      <c r="A19" s="144"/>
      <c r="B19" s="144"/>
      <c r="C19" s="241">
        <v>1</v>
      </c>
      <c r="D19" s="198"/>
      <c r="E19" s="389"/>
      <c r="F19" s="390"/>
      <c r="G19" s="390"/>
      <c r="H19" s="391"/>
      <c r="I19" s="247"/>
      <c r="J19" s="385"/>
      <c r="K19" s="386"/>
      <c r="L19" s="387"/>
      <c r="M19" s="199"/>
      <c r="N19" s="199"/>
      <c r="O19" s="199"/>
      <c r="P19" s="239"/>
      <c r="Q19" s="241">
        <v>1</v>
      </c>
      <c r="R19" s="198"/>
      <c r="S19" s="389"/>
      <c r="T19" s="390"/>
      <c r="U19" s="390"/>
      <c r="V19" s="391"/>
      <c r="W19" s="247"/>
      <c r="X19" s="385"/>
      <c r="Y19" s="386"/>
      <c r="Z19" s="387"/>
      <c r="AA19" s="199"/>
      <c r="AB19" s="199"/>
      <c r="AC19" s="199"/>
      <c r="AD19" s="155"/>
      <c r="AE19" s="144"/>
      <c r="AF19" s="144"/>
      <c r="AG19" s="242"/>
      <c r="AH19" s="224"/>
      <c r="AI19" s="224"/>
      <c r="AJ19" s="144"/>
      <c r="AK19" s="144"/>
    </row>
    <row r="20" spans="1:37" s="143" customFormat="1" ht="16" customHeight="1">
      <c r="A20" s="144"/>
      <c r="B20" s="144"/>
      <c r="C20" s="241">
        <v>2</v>
      </c>
      <c r="D20" s="198"/>
      <c r="E20" s="389"/>
      <c r="F20" s="390"/>
      <c r="G20" s="390"/>
      <c r="H20" s="391"/>
      <c r="I20" s="250"/>
      <c r="J20" s="385"/>
      <c r="K20" s="386"/>
      <c r="L20" s="387"/>
      <c r="M20" s="199"/>
      <c r="N20" s="199"/>
      <c r="O20" s="199"/>
      <c r="P20" s="239"/>
      <c r="Q20" s="241">
        <v>2</v>
      </c>
      <c r="R20" s="198"/>
      <c r="S20" s="389"/>
      <c r="T20" s="390"/>
      <c r="U20" s="390"/>
      <c r="V20" s="391"/>
      <c r="W20" s="247"/>
      <c r="X20" s="385"/>
      <c r="Y20" s="386"/>
      <c r="Z20" s="387"/>
      <c r="AA20" s="199"/>
      <c r="AB20" s="199"/>
      <c r="AC20" s="199"/>
      <c r="AD20" s="155"/>
      <c r="AE20" s="144"/>
      <c r="AF20" s="144"/>
      <c r="AG20" s="242"/>
      <c r="AH20" s="224"/>
      <c r="AI20" s="224"/>
      <c r="AJ20" s="144"/>
      <c r="AK20" s="144"/>
    </row>
    <row r="21" spans="1:37" s="143" customFormat="1" ht="16" customHeight="1">
      <c r="A21" s="144"/>
      <c r="B21" s="144"/>
      <c r="C21" s="241">
        <v>3</v>
      </c>
      <c r="D21" s="198"/>
      <c r="E21" s="389"/>
      <c r="F21" s="390"/>
      <c r="G21" s="390"/>
      <c r="H21" s="391"/>
      <c r="I21" s="247"/>
      <c r="J21" s="385"/>
      <c r="K21" s="386"/>
      <c r="L21" s="387"/>
      <c r="M21" s="199"/>
      <c r="N21" s="199"/>
      <c r="O21" s="199"/>
      <c r="P21" s="239"/>
      <c r="Q21" s="241">
        <v>3</v>
      </c>
      <c r="R21" s="198"/>
      <c r="S21" s="389"/>
      <c r="T21" s="390"/>
      <c r="U21" s="390"/>
      <c r="V21" s="391"/>
      <c r="W21" s="247"/>
      <c r="X21" s="385"/>
      <c r="Y21" s="386"/>
      <c r="Z21" s="387"/>
      <c r="AA21" s="199"/>
      <c r="AB21" s="199"/>
      <c r="AC21" s="199"/>
      <c r="AD21" s="155"/>
      <c r="AE21" s="144"/>
      <c r="AF21" s="144"/>
      <c r="AG21" s="242"/>
      <c r="AH21" s="224"/>
      <c r="AI21" s="224"/>
      <c r="AJ21" s="144"/>
      <c r="AK21" s="144"/>
    </row>
    <row r="22" spans="1:37" s="143" customFormat="1" ht="16" customHeight="1">
      <c r="A22" s="144"/>
      <c r="B22" s="144"/>
      <c r="C22" s="241">
        <v>4</v>
      </c>
      <c r="D22" s="198"/>
      <c r="E22" s="389"/>
      <c r="F22" s="390"/>
      <c r="G22" s="390"/>
      <c r="H22" s="391"/>
      <c r="I22" s="247"/>
      <c r="J22" s="385"/>
      <c r="K22" s="386"/>
      <c r="L22" s="387"/>
      <c r="M22" s="199"/>
      <c r="N22" s="199"/>
      <c r="O22" s="199"/>
      <c r="P22" s="239"/>
      <c r="Q22" s="241">
        <v>4</v>
      </c>
      <c r="R22" s="198"/>
      <c r="S22" s="389"/>
      <c r="T22" s="390"/>
      <c r="U22" s="390"/>
      <c r="V22" s="391"/>
      <c r="W22" s="247"/>
      <c r="X22" s="385"/>
      <c r="Y22" s="386"/>
      <c r="Z22" s="387"/>
      <c r="AA22" s="199"/>
      <c r="AB22" s="199"/>
      <c r="AC22" s="199"/>
      <c r="AD22" s="155"/>
      <c r="AE22" s="144"/>
      <c r="AF22" s="144"/>
      <c r="AG22" s="242"/>
      <c r="AH22" s="224"/>
      <c r="AI22" s="224"/>
      <c r="AJ22" s="144"/>
      <c r="AK22" s="144"/>
    </row>
    <row r="23" spans="1:37" s="143" customFormat="1" ht="16" customHeight="1">
      <c r="A23" s="144"/>
      <c r="B23" s="144"/>
      <c r="C23" s="241">
        <v>5</v>
      </c>
      <c r="D23" s="198"/>
      <c r="E23" s="389"/>
      <c r="F23" s="390"/>
      <c r="G23" s="390"/>
      <c r="H23" s="391"/>
      <c r="I23" s="247"/>
      <c r="J23" s="385"/>
      <c r="K23" s="386"/>
      <c r="L23" s="387"/>
      <c r="M23" s="199"/>
      <c r="N23" s="199"/>
      <c r="O23" s="199"/>
      <c r="P23" s="239"/>
      <c r="Q23" s="241">
        <v>5</v>
      </c>
      <c r="R23" s="198"/>
      <c r="S23" s="389"/>
      <c r="T23" s="390"/>
      <c r="U23" s="390"/>
      <c r="V23" s="391"/>
      <c r="W23" s="247"/>
      <c r="X23" s="385"/>
      <c r="Y23" s="386"/>
      <c r="Z23" s="387"/>
      <c r="AA23" s="199"/>
      <c r="AB23" s="199"/>
      <c r="AC23" s="199"/>
      <c r="AD23" s="155"/>
      <c r="AE23" s="144"/>
      <c r="AF23" s="144"/>
      <c r="AG23" s="242"/>
      <c r="AH23" s="224"/>
      <c r="AI23" s="224"/>
      <c r="AJ23" s="144"/>
      <c r="AK23" s="144"/>
    </row>
    <row r="24" spans="1:37" s="143" customFormat="1" ht="16" customHeight="1">
      <c r="A24" s="144"/>
      <c r="B24" s="144"/>
      <c r="C24" s="241">
        <v>6</v>
      </c>
      <c r="D24" s="198"/>
      <c r="E24" s="389"/>
      <c r="F24" s="390"/>
      <c r="G24" s="390"/>
      <c r="H24" s="391"/>
      <c r="I24" s="247"/>
      <c r="J24" s="385"/>
      <c r="K24" s="386"/>
      <c r="L24" s="387"/>
      <c r="M24" s="199"/>
      <c r="N24" s="199"/>
      <c r="O24" s="199"/>
      <c r="P24" s="239"/>
      <c r="Q24" s="241">
        <v>6</v>
      </c>
      <c r="R24" s="198"/>
      <c r="S24" s="389"/>
      <c r="T24" s="390"/>
      <c r="U24" s="390"/>
      <c r="V24" s="391"/>
      <c r="W24" s="247"/>
      <c r="X24" s="385"/>
      <c r="Y24" s="386"/>
      <c r="Z24" s="387"/>
      <c r="AA24" s="199"/>
      <c r="AB24" s="199"/>
      <c r="AC24" s="199"/>
      <c r="AD24" s="155"/>
      <c r="AE24" s="144"/>
      <c r="AF24" s="144"/>
      <c r="AG24" s="242"/>
      <c r="AH24" s="224"/>
      <c r="AI24" s="224"/>
      <c r="AJ24" s="144"/>
      <c r="AK24" s="144"/>
    </row>
    <row r="25" spans="1:37" s="143" customFormat="1" ht="16" customHeight="1">
      <c r="A25" s="144"/>
      <c r="B25" s="144"/>
      <c r="C25" s="241">
        <v>7</v>
      </c>
      <c r="D25" s="198"/>
      <c r="E25" s="389"/>
      <c r="F25" s="390"/>
      <c r="G25" s="390"/>
      <c r="H25" s="391"/>
      <c r="I25" s="247"/>
      <c r="J25" s="385"/>
      <c r="K25" s="386"/>
      <c r="L25" s="387"/>
      <c r="M25" s="199"/>
      <c r="N25" s="199"/>
      <c r="O25" s="199"/>
      <c r="P25" s="239"/>
      <c r="Q25" s="241">
        <v>7</v>
      </c>
      <c r="R25" s="198"/>
      <c r="S25" s="389"/>
      <c r="T25" s="390"/>
      <c r="U25" s="390"/>
      <c r="V25" s="391"/>
      <c r="W25" s="247"/>
      <c r="X25" s="385"/>
      <c r="Y25" s="386"/>
      <c r="Z25" s="387"/>
      <c r="AA25" s="199"/>
      <c r="AB25" s="199"/>
      <c r="AC25" s="199"/>
      <c r="AD25" s="155"/>
      <c r="AE25" s="144"/>
      <c r="AF25" s="200"/>
      <c r="AG25" s="242"/>
      <c r="AH25" s="224"/>
      <c r="AI25" s="224"/>
      <c r="AJ25" s="144"/>
      <c r="AK25" s="144"/>
    </row>
    <row r="26" spans="1:37" s="143" customFormat="1" ht="16" customHeight="1">
      <c r="A26" s="144"/>
      <c r="B26" s="144"/>
      <c r="C26" s="241">
        <v>8</v>
      </c>
      <c r="D26" s="198"/>
      <c r="E26" s="389"/>
      <c r="F26" s="390"/>
      <c r="G26" s="390"/>
      <c r="H26" s="391"/>
      <c r="I26" s="247"/>
      <c r="J26" s="385"/>
      <c r="K26" s="386"/>
      <c r="L26" s="387"/>
      <c r="M26" s="199"/>
      <c r="N26" s="199"/>
      <c r="O26" s="199"/>
      <c r="P26" s="239"/>
      <c r="Q26" s="241">
        <v>8</v>
      </c>
      <c r="R26" s="198"/>
      <c r="S26" s="389"/>
      <c r="T26" s="390"/>
      <c r="U26" s="390"/>
      <c r="V26" s="391"/>
      <c r="W26" s="247"/>
      <c r="X26" s="385"/>
      <c r="Y26" s="386"/>
      <c r="Z26" s="387"/>
      <c r="AA26" s="199"/>
      <c r="AB26" s="199"/>
      <c r="AC26" s="199"/>
      <c r="AD26" s="155"/>
      <c r="AE26" s="144"/>
      <c r="AF26" s="200"/>
      <c r="AG26" s="243"/>
      <c r="AH26" s="224"/>
      <c r="AI26" s="144"/>
      <c r="AJ26" s="144"/>
      <c r="AK26" s="144"/>
    </row>
    <row r="27" spans="1:37" s="143" customFormat="1" ht="16" customHeight="1">
      <c r="A27" s="144"/>
      <c r="B27" s="144"/>
      <c r="C27" s="241">
        <v>9</v>
      </c>
      <c r="D27" s="198"/>
      <c r="E27" s="389"/>
      <c r="F27" s="390"/>
      <c r="G27" s="390"/>
      <c r="H27" s="391"/>
      <c r="I27" s="247"/>
      <c r="J27" s="385"/>
      <c r="K27" s="386"/>
      <c r="L27" s="387"/>
      <c r="M27" s="199"/>
      <c r="N27" s="199"/>
      <c r="O27" s="199"/>
      <c r="P27" s="239"/>
      <c r="Q27" s="241">
        <v>9</v>
      </c>
      <c r="R27" s="198"/>
      <c r="S27" s="389"/>
      <c r="T27" s="390"/>
      <c r="U27" s="390"/>
      <c r="V27" s="391"/>
      <c r="W27" s="247"/>
      <c r="X27" s="385"/>
      <c r="Y27" s="386"/>
      <c r="Z27" s="387"/>
      <c r="AA27" s="199"/>
      <c r="AB27" s="199"/>
      <c r="AC27" s="199"/>
      <c r="AD27" s="155"/>
      <c r="AE27" s="144"/>
      <c r="AF27" s="200"/>
      <c r="AG27" s="243"/>
      <c r="AH27" s="224"/>
      <c r="AI27" s="144"/>
      <c r="AJ27" s="144"/>
      <c r="AK27" s="144"/>
    </row>
    <row r="28" spans="1:37" s="143" customFormat="1" ht="16" customHeight="1">
      <c r="A28" s="144"/>
      <c r="B28" s="144"/>
      <c r="C28" s="241">
        <v>10</v>
      </c>
      <c r="D28" s="198"/>
      <c r="E28" s="201"/>
      <c r="F28" s="202"/>
      <c r="G28" s="202"/>
      <c r="H28" s="249"/>
      <c r="I28" s="247"/>
      <c r="J28" s="385"/>
      <c r="K28" s="388"/>
      <c r="L28" s="387"/>
      <c r="M28" s="199"/>
      <c r="N28" s="199"/>
      <c r="O28" s="199"/>
      <c r="P28" s="239"/>
      <c r="Q28" s="241">
        <v>10</v>
      </c>
      <c r="R28" s="198"/>
      <c r="S28" s="201"/>
      <c r="T28" s="202"/>
      <c r="U28" s="202"/>
      <c r="V28" s="249"/>
      <c r="W28" s="247"/>
      <c r="X28" s="385"/>
      <c r="Y28" s="388"/>
      <c r="Z28" s="387"/>
      <c r="AA28" s="199"/>
      <c r="AB28" s="199"/>
      <c r="AC28" s="199"/>
      <c r="AD28" s="155"/>
      <c r="AE28" s="144"/>
      <c r="AF28" s="200"/>
      <c r="AG28" s="243"/>
      <c r="AH28" s="144"/>
      <c r="AI28" s="144"/>
      <c r="AJ28" s="144"/>
      <c r="AK28" s="144"/>
    </row>
    <row r="29" spans="1:37" s="143" customFormat="1" ht="16" customHeight="1">
      <c r="A29" s="144"/>
      <c r="B29" s="144"/>
      <c r="C29" s="241">
        <v>11</v>
      </c>
      <c r="D29" s="198"/>
      <c r="E29" s="389"/>
      <c r="F29" s="390"/>
      <c r="G29" s="390"/>
      <c r="H29" s="391"/>
      <c r="I29" s="247"/>
      <c r="J29" s="385"/>
      <c r="K29" s="386"/>
      <c r="L29" s="387"/>
      <c r="M29" s="199"/>
      <c r="N29" s="199"/>
      <c r="O29" s="199"/>
      <c r="P29" s="239"/>
      <c r="Q29" s="241">
        <v>11</v>
      </c>
      <c r="R29" s="198"/>
      <c r="S29" s="389"/>
      <c r="T29" s="390"/>
      <c r="U29" s="390"/>
      <c r="V29" s="391"/>
      <c r="W29" s="247"/>
      <c r="X29" s="385"/>
      <c r="Y29" s="386"/>
      <c r="Z29" s="387"/>
      <c r="AA29" s="199"/>
      <c r="AB29" s="199"/>
      <c r="AC29" s="199"/>
      <c r="AD29" s="155"/>
      <c r="AE29" s="144"/>
      <c r="AF29" s="200"/>
      <c r="AG29" s="244" t="s">
        <v>80</v>
      </c>
      <c r="AH29" s="224"/>
      <c r="AI29" s="144"/>
      <c r="AJ29" s="144"/>
      <c r="AK29" s="144"/>
    </row>
    <row r="30" spans="1:37" s="143" customFormat="1" ht="16" customHeight="1">
      <c r="A30" s="144"/>
      <c r="B30" s="144"/>
      <c r="C30" s="241">
        <v>12</v>
      </c>
      <c r="D30" s="198"/>
      <c r="E30" s="389"/>
      <c r="F30" s="390"/>
      <c r="G30" s="390"/>
      <c r="H30" s="391"/>
      <c r="I30" s="247"/>
      <c r="J30" s="385"/>
      <c r="K30" s="386"/>
      <c r="L30" s="387"/>
      <c r="M30" s="199"/>
      <c r="N30" s="199"/>
      <c r="O30" s="199"/>
      <c r="P30" s="239"/>
      <c r="Q30" s="241">
        <v>12</v>
      </c>
      <c r="R30" s="198"/>
      <c r="S30" s="389"/>
      <c r="T30" s="390"/>
      <c r="U30" s="390"/>
      <c r="V30" s="391"/>
      <c r="W30" s="247"/>
      <c r="X30" s="385"/>
      <c r="Y30" s="386"/>
      <c r="Z30" s="387"/>
      <c r="AA30" s="199"/>
      <c r="AB30" s="199"/>
      <c r="AC30" s="199"/>
      <c r="AD30" s="155"/>
      <c r="AE30" s="144"/>
      <c r="AF30" s="200"/>
      <c r="AG30" s="244" t="s">
        <v>83</v>
      </c>
      <c r="AH30" s="225"/>
      <c r="AI30" s="144"/>
      <c r="AJ30" s="144"/>
      <c r="AK30" s="144"/>
    </row>
    <row r="31" spans="1:37" s="143" customFormat="1" ht="16" customHeight="1">
      <c r="A31" s="144"/>
      <c r="B31" s="144"/>
      <c r="C31" s="241">
        <v>13</v>
      </c>
      <c r="D31" s="198"/>
      <c r="E31" s="389"/>
      <c r="F31" s="390"/>
      <c r="G31" s="390"/>
      <c r="H31" s="391"/>
      <c r="I31" s="247"/>
      <c r="J31" s="385"/>
      <c r="K31" s="386"/>
      <c r="L31" s="387"/>
      <c r="M31" s="199"/>
      <c r="N31" s="199"/>
      <c r="O31" s="199"/>
      <c r="P31" s="239"/>
      <c r="Q31" s="241">
        <v>13</v>
      </c>
      <c r="R31" s="198"/>
      <c r="S31" s="389"/>
      <c r="T31" s="390"/>
      <c r="U31" s="390"/>
      <c r="V31" s="391"/>
      <c r="W31" s="247"/>
      <c r="X31" s="385"/>
      <c r="Y31" s="386"/>
      <c r="Z31" s="387"/>
      <c r="AA31" s="199"/>
      <c r="AB31" s="199"/>
      <c r="AC31" s="199"/>
      <c r="AD31" s="155"/>
      <c r="AE31" s="144"/>
      <c r="AF31" s="200"/>
      <c r="AG31" s="244" t="s">
        <v>82</v>
      </c>
      <c r="AH31" s="225"/>
      <c r="AI31" s="144"/>
      <c r="AJ31" s="144"/>
      <c r="AK31" s="144"/>
    </row>
    <row r="32" spans="1:37" s="143" customFormat="1" ht="16" customHeight="1">
      <c r="A32" s="144"/>
      <c r="B32" s="144"/>
      <c r="C32" s="241">
        <v>14</v>
      </c>
      <c r="D32" s="198"/>
      <c r="E32" s="389"/>
      <c r="F32" s="390"/>
      <c r="G32" s="390"/>
      <c r="H32" s="391"/>
      <c r="I32" s="247"/>
      <c r="J32" s="385"/>
      <c r="K32" s="386"/>
      <c r="L32" s="387"/>
      <c r="M32" s="199"/>
      <c r="N32" s="199"/>
      <c r="O32" s="199"/>
      <c r="P32" s="239"/>
      <c r="Q32" s="241">
        <v>14</v>
      </c>
      <c r="R32" s="198"/>
      <c r="S32" s="389"/>
      <c r="T32" s="390"/>
      <c r="U32" s="390"/>
      <c r="V32" s="391"/>
      <c r="W32" s="247"/>
      <c r="X32" s="385"/>
      <c r="Y32" s="386"/>
      <c r="Z32" s="387"/>
      <c r="AA32" s="199"/>
      <c r="AB32" s="199"/>
      <c r="AC32" s="199"/>
      <c r="AD32" s="155"/>
      <c r="AE32" s="144"/>
      <c r="AF32" s="200"/>
      <c r="AG32" s="243"/>
      <c r="AH32" s="225"/>
      <c r="AI32" s="144"/>
      <c r="AJ32" s="144"/>
      <c r="AK32" s="144"/>
    </row>
    <row r="33" spans="1:37" s="143" customFormat="1" ht="16" customHeight="1">
      <c r="A33" s="144"/>
      <c r="B33" s="144"/>
      <c r="C33" s="241">
        <v>15</v>
      </c>
      <c r="D33" s="198"/>
      <c r="E33" s="389"/>
      <c r="F33" s="390"/>
      <c r="G33" s="390"/>
      <c r="H33" s="391"/>
      <c r="I33" s="247"/>
      <c r="J33" s="385"/>
      <c r="K33" s="386"/>
      <c r="L33" s="387"/>
      <c r="M33" s="199"/>
      <c r="N33" s="199"/>
      <c r="O33" s="199"/>
      <c r="P33" s="239"/>
      <c r="Q33" s="241">
        <v>15</v>
      </c>
      <c r="R33" s="198"/>
      <c r="S33" s="389"/>
      <c r="T33" s="390"/>
      <c r="U33" s="390"/>
      <c r="V33" s="391"/>
      <c r="W33" s="247"/>
      <c r="X33" s="385"/>
      <c r="Y33" s="386"/>
      <c r="Z33" s="387"/>
      <c r="AA33" s="199"/>
      <c r="AB33" s="199"/>
      <c r="AC33" s="199"/>
      <c r="AD33" s="155"/>
      <c r="AE33" s="144"/>
      <c r="AF33" s="200"/>
      <c r="AG33" s="244" t="s">
        <v>81</v>
      </c>
      <c r="AH33" s="225"/>
      <c r="AI33" s="144"/>
      <c r="AJ33" s="144"/>
      <c r="AK33" s="144"/>
    </row>
    <row r="34" spans="1:37" s="143" customFormat="1" ht="16" customHeight="1">
      <c r="A34" s="144"/>
      <c r="B34" s="144"/>
      <c r="C34" s="241">
        <v>16</v>
      </c>
      <c r="D34" s="198"/>
      <c r="E34" s="389"/>
      <c r="F34" s="390"/>
      <c r="G34" s="390"/>
      <c r="H34" s="391"/>
      <c r="I34" s="247"/>
      <c r="J34" s="385"/>
      <c r="K34" s="386"/>
      <c r="L34" s="387"/>
      <c r="M34" s="199"/>
      <c r="N34" s="199"/>
      <c r="O34" s="199"/>
      <c r="P34" s="239"/>
      <c r="Q34" s="241">
        <v>16</v>
      </c>
      <c r="R34" s="198"/>
      <c r="S34" s="389"/>
      <c r="T34" s="390"/>
      <c r="U34" s="390"/>
      <c r="V34" s="391"/>
      <c r="W34" s="247"/>
      <c r="X34" s="385"/>
      <c r="Y34" s="386"/>
      <c r="Z34" s="387"/>
      <c r="AA34" s="199"/>
      <c r="AB34" s="199"/>
      <c r="AC34" s="199"/>
      <c r="AD34" s="155"/>
      <c r="AE34" s="144"/>
      <c r="AF34" s="200"/>
      <c r="AG34" s="244" t="s">
        <v>78</v>
      </c>
      <c r="AH34" s="224"/>
      <c r="AI34" s="144"/>
      <c r="AJ34" s="144"/>
      <c r="AK34" s="144"/>
    </row>
    <row r="35" spans="1:37" s="143" customFormat="1" ht="16" customHeight="1">
      <c r="A35" s="144"/>
      <c r="B35" s="144"/>
      <c r="C35" s="241">
        <v>17</v>
      </c>
      <c r="D35" s="198"/>
      <c r="E35" s="389"/>
      <c r="F35" s="390"/>
      <c r="G35" s="390"/>
      <c r="H35" s="391"/>
      <c r="I35" s="248" t="s">
        <v>80</v>
      </c>
      <c r="J35" s="385"/>
      <c r="K35" s="386"/>
      <c r="L35" s="387"/>
      <c r="M35" s="199"/>
      <c r="N35" s="199"/>
      <c r="O35" s="199"/>
      <c r="P35" s="239"/>
      <c r="Q35" s="241">
        <v>17</v>
      </c>
      <c r="R35" s="198"/>
      <c r="S35" s="389"/>
      <c r="T35" s="390"/>
      <c r="U35" s="390"/>
      <c r="V35" s="391"/>
      <c r="W35" s="248" t="s">
        <v>80</v>
      </c>
      <c r="X35" s="385"/>
      <c r="Y35" s="386"/>
      <c r="Z35" s="387"/>
      <c r="AA35" s="199"/>
      <c r="AB35" s="199"/>
      <c r="AC35" s="199"/>
      <c r="AD35" s="155"/>
      <c r="AE35" s="144"/>
      <c r="AF35" s="200"/>
      <c r="AG35" s="244" t="s">
        <v>79</v>
      </c>
      <c r="AH35" s="144"/>
      <c r="AI35" s="144"/>
      <c r="AJ35" s="144"/>
      <c r="AK35" s="144"/>
    </row>
    <row r="36" spans="1:37" s="143" customFormat="1" ht="15" customHeight="1">
      <c r="A36" s="144"/>
      <c r="B36" s="144"/>
      <c r="C36" s="392" t="s">
        <v>150</v>
      </c>
      <c r="D36" s="393"/>
      <c r="E36" s="393"/>
      <c r="F36" s="387"/>
      <c r="G36" s="395"/>
      <c r="H36" s="395"/>
      <c r="I36" s="395"/>
      <c r="J36" s="395"/>
      <c r="K36" s="395"/>
      <c r="L36" s="396"/>
      <c r="M36" s="199"/>
      <c r="N36" s="199"/>
      <c r="O36" s="199"/>
      <c r="P36" s="239"/>
      <c r="Q36" s="392" t="s">
        <v>150</v>
      </c>
      <c r="R36" s="394"/>
      <c r="S36" s="394"/>
      <c r="T36" s="387"/>
      <c r="U36" s="395"/>
      <c r="V36" s="395"/>
      <c r="W36" s="395"/>
      <c r="X36" s="395"/>
      <c r="Y36" s="395"/>
      <c r="Z36" s="396"/>
      <c r="AA36" s="199"/>
      <c r="AB36" s="199"/>
      <c r="AC36" s="199"/>
      <c r="AD36" s="155"/>
      <c r="AE36" s="144"/>
      <c r="AF36" s="200"/>
      <c r="AG36" s="244" t="s">
        <v>77</v>
      </c>
      <c r="AH36" s="144"/>
      <c r="AI36" s="144"/>
      <c r="AJ36" s="144"/>
      <c r="AK36" s="144"/>
    </row>
    <row r="37" spans="1:37" s="143" customFormat="1" ht="15" customHeight="1">
      <c r="A37" s="144"/>
      <c r="B37" s="144"/>
      <c r="C37" s="392" t="s">
        <v>151</v>
      </c>
      <c r="D37" s="393"/>
      <c r="E37" s="393"/>
      <c r="F37" s="387"/>
      <c r="G37" s="395"/>
      <c r="H37" s="395"/>
      <c r="I37" s="395"/>
      <c r="J37" s="395"/>
      <c r="K37" s="395"/>
      <c r="L37" s="396"/>
      <c r="M37" s="199"/>
      <c r="N37" s="199"/>
      <c r="O37" s="199"/>
      <c r="P37" s="239"/>
      <c r="Q37" s="392" t="s">
        <v>151</v>
      </c>
      <c r="R37" s="394"/>
      <c r="S37" s="394"/>
      <c r="T37" s="387"/>
      <c r="U37" s="395"/>
      <c r="V37" s="395"/>
      <c r="W37" s="395"/>
      <c r="X37" s="395"/>
      <c r="Y37" s="395"/>
      <c r="Z37" s="396"/>
      <c r="AA37" s="199"/>
      <c r="AB37" s="199"/>
      <c r="AC37" s="199"/>
      <c r="AD37" s="155"/>
      <c r="AE37" s="144"/>
      <c r="AF37" s="200"/>
      <c r="AG37" s="244" t="s">
        <v>76</v>
      </c>
      <c r="AH37" s="144"/>
      <c r="AI37" s="144"/>
      <c r="AJ37" s="144"/>
      <c r="AK37" s="144"/>
    </row>
    <row r="38" spans="1:37" s="143" customFormat="1" ht="15" customHeight="1">
      <c r="A38" s="144"/>
      <c r="B38" s="144"/>
      <c r="C38" s="392" t="s">
        <v>152</v>
      </c>
      <c r="D38" s="393"/>
      <c r="E38" s="393"/>
      <c r="F38" s="387"/>
      <c r="G38" s="395"/>
      <c r="H38" s="395"/>
      <c r="I38" s="395"/>
      <c r="J38" s="395"/>
      <c r="K38" s="395"/>
      <c r="L38" s="396"/>
      <c r="M38" s="199"/>
      <c r="N38" s="199"/>
      <c r="O38" s="199"/>
      <c r="P38" s="239"/>
      <c r="Q38" s="392" t="s">
        <v>152</v>
      </c>
      <c r="R38" s="394"/>
      <c r="S38" s="394"/>
      <c r="T38" s="387"/>
      <c r="U38" s="395"/>
      <c r="V38" s="395"/>
      <c r="W38" s="395"/>
      <c r="X38" s="395"/>
      <c r="Y38" s="395"/>
      <c r="Z38" s="396"/>
      <c r="AA38" s="199"/>
      <c r="AB38" s="199"/>
      <c r="AC38" s="199"/>
      <c r="AD38" s="155"/>
      <c r="AE38" s="144"/>
      <c r="AF38" s="200"/>
      <c r="AG38" s="243"/>
      <c r="AH38" s="144"/>
      <c r="AI38" s="144"/>
      <c r="AJ38" s="144"/>
      <c r="AK38" s="144"/>
    </row>
    <row r="39" spans="1:37" s="143" customFormat="1" ht="15" customHeight="1">
      <c r="A39" s="144"/>
      <c r="B39" s="144"/>
      <c r="C39" s="392" t="s">
        <v>153</v>
      </c>
      <c r="D39" s="393"/>
      <c r="E39" s="393"/>
      <c r="F39" s="387"/>
      <c r="G39" s="395"/>
      <c r="H39" s="395"/>
      <c r="I39" s="395"/>
      <c r="J39" s="395"/>
      <c r="K39" s="395"/>
      <c r="L39" s="396"/>
      <c r="M39" s="199"/>
      <c r="N39" s="199"/>
      <c r="O39" s="199"/>
      <c r="P39" s="239"/>
      <c r="Q39" s="392" t="s">
        <v>153</v>
      </c>
      <c r="R39" s="394"/>
      <c r="S39" s="394"/>
      <c r="T39" s="387"/>
      <c r="U39" s="395"/>
      <c r="V39" s="395"/>
      <c r="W39" s="395"/>
      <c r="X39" s="395"/>
      <c r="Y39" s="395"/>
      <c r="Z39" s="396"/>
      <c r="AA39" s="199"/>
      <c r="AB39" s="199"/>
      <c r="AC39" s="199"/>
      <c r="AD39" s="155"/>
      <c r="AE39" s="144"/>
      <c r="AF39" s="200"/>
      <c r="AG39" s="243"/>
      <c r="AH39" s="144"/>
      <c r="AI39" s="144"/>
      <c r="AJ39" s="144"/>
      <c r="AK39" s="144"/>
    </row>
    <row r="40" spans="1:37" s="143" customFormat="1" ht="22" customHeight="1">
      <c r="A40" s="144"/>
      <c r="B40" s="144"/>
      <c r="C40" s="433" t="s">
        <v>155</v>
      </c>
      <c r="D40" s="434"/>
      <c r="E40" s="434"/>
      <c r="F40" s="435"/>
      <c r="G40" s="427"/>
      <c r="H40" s="428"/>
      <c r="I40" s="428"/>
      <c r="J40" s="428"/>
      <c r="K40" s="428"/>
      <c r="L40" s="428"/>
      <c r="M40" s="428"/>
      <c r="N40" s="428"/>
      <c r="O40" s="429"/>
      <c r="P40" s="240"/>
      <c r="Q40" s="430" t="s">
        <v>75</v>
      </c>
      <c r="R40" s="431"/>
      <c r="S40" s="431"/>
      <c r="T40" s="432"/>
      <c r="U40" s="427"/>
      <c r="V40" s="428"/>
      <c r="W40" s="428"/>
      <c r="X40" s="428"/>
      <c r="Y40" s="428"/>
      <c r="Z40" s="428"/>
      <c r="AA40" s="428"/>
      <c r="AB40" s="428"/>
      <c r="AC40" s="429"/>
      <c r="AD40" s="203"/>
      <c r="AE40" s="144"/>
      <c r="AF40" s="200"/>
      <c r="AG40" s="243"/>
      <c r="AH40" s="144"/>
      <c r="AI40" s="144"/>
      <c r="AJ40" s="144"/>
      <c r="AK40" s="144"/>
    </row>
    <row r="41" spans="1:37" s="143" customFormat="1" ht="23.25" customHeight="1">
      <c r="A41" s="144"/>
      <c r="B41" s="144"/>
      <c r="C41" s="422" t="s">
        <v>74</v>
      </c>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204"/>
      <c r="AC41" s="144"/>
      <c r="AD41" s="200"/>
      <c r="AE41" s="141"/>
      <c r="AF41" s="142"/>
      <c r="AG41" s="218"/>
      <c r="AH41" s="144"/>
      <c r="AI41" s="144"/>
    </row>
    <row r="42" spans="1:37" s="143" customFormat="1" ht="14.25" customHeight="1">
      <c r="A42" s="144"/>
      <c r="B42" s="144"/>
      <c r="C42" s="438" t="s">
        <v>73</v>
      </c>
      <c r="D42" s="438"/>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351"/>
      <c r="AC42" s="351"/>
      <c r="AD42" s="200"/>
      <c r="AE42" s="141"/>
      <c r="AF42" s="142"/>
      <c r="AG42" s="218"/>
      <c r="AH42" s="144"/>
      <c r="AI42" s="144"/>
    </row>
    <row r="43" spans="1:37" s="143" customFormat="1" ht="15" customHeight="1">
      <c r="A43" s="144"/>
      <c r="B43" s="144"/>
      <c r="C43" s="439" t="s">
        <v>72</v>
      </c>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200"/>
      <c r="AE43" s="141"/>
      <c r="AF43" s="142"/>
      <c r="AG43" s="218"/>
      <c r="AH43" s="144"/>
      <c r="AI43" s="144"/>
    </row>
    <row r="44" spans="1:37" s="143" customFormat="1" ht="16" customHeight="1">
      <c r="A44" s="144"/>
      <c r="B44" s="144"/>
      <c r="C44" s="440"/>
      <c r="D44" s="440"/>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1"/>
      <c r="AC44" s="441"/>
      <c r="AD44" s="200"/>
      <c r="AE44" s="141"/>
      <c r="AF44" s="142"/>
      <c r="AG44" s="218"/>
      <c r="AH44" s="144"/>
      <c r="AI44" s="144"/>
    </row>
    <row r="45" spans="1:37" s="143" customFormat="1" ht="16" customHeight="1">
      <c r="A45" s="144"/>
      <c r="B45" s="144"/>
      <c r="C45" s="442"/>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3"/>
      <c r="AC45" s="443"/>
      <c r="AD45" s="200"/>
      <c r="AE45" s="141"/>
      <c r="AF45" s="142"/>
      <c r="AG45" s="218"/>
      <c r="AH45" s="144"/>
      <c r="AI45" s="144"/>
    </row>
    <row r="46" spans="1:37" s="143" customFormat="1" ht="16" customHeight="1">
      <c r="A46" s="144"/>
      <c r="B46" s="144"/>
      <c r="C46" s="442"/>
      <c r="D46" s="442"/>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3"/>
      <c r="AC46" s="443"/>
      <c r="AD46" s="200"/>
      <c r="AE46" s="141"/>
      <c r="AF46" s="142"/>
      <c r="AG46" s="218"/>
      <c r="AH46" s="144"/>
      <c r="AI46" s="144"/>
    </row>
    <row r="47" spans="1:37" s="143" customFormat="1" ht="16" customHeight="1">
      <c r="A47" s="144"/>
      <c r="B47" s="144"/>
      <c r="C47" s="442"/>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3"/>
      <c r="AC47" s="443"/>
      <c r="AD47" s="200"/>
      <c r="AE47" s="141"/>
      <c r="AF47" s="142"/>
      <c r="AG47" s="218"/>
      <c r="AH47" s="144"/>
      <c r="AI47" s="144"/>
    </row>
    <row r="48" spans="1:37" s="143" customFormat="1" ht="11.25" customHeight="1">
      <c r="A48" s="144"/>
      <c r="B48" s="144"/>
      <c r="C48" s="145" t="s">
        <v>71</v>
      </c>
      <c r="D48" s="144"/>
      <c r="E48" s="144"/>
      <c r="F48" s="144"/>
      <c r="G48" s="144"/>
      <c r="H48" s="144"/>
      <c r="I48" s="144"/>
      <c r="J48" s="144"/>
      <c r="K48" s="144"/>
      <c r="L48" s="144"/>
      <c r="M48" s="144"/>
      <c r="N48" s="144"/>
      <c r="O48" s="144"/>
      <c r="P48" s="145"/>
      <c r="Q48" s="223" t="s">
        <v>71</v>
      </c>
      <c r="R48" s="144"/>
      <c r="S48" s="144"/>
      <c r="T48" s="144"/>
      <c r="U48" s="144"/>
      <c r="V48" s="144"/>
      <c r="W48" s="144"/>
      <c r="X48" s="144"/>
      <c r="Y48" s="144"/>
      <c r="Z48" s="144"/>
      <c r="AA48" s="144"/>
      <c r="AB48" s="144"/>
      <c r="AC48" s="144"/>
      <c r="AD48" s="200"/>
      <c r="AE48" s="141"/>
      <c r="AF48" s="142"/>
      <c r="AG48" s="218"/>
      <c r="AH48" s="144"/>
      <c r="AI48" s="144"/>
    </row>
    <row r="49" spans="1:35" s="143" customFormat="1" ht="16.5" customHeight="1">
      <c r="A49" s="144"/>
      <c r="B49" s="144"/>
      <c r="C49" s="159"/>
      <c r="D49" s="444"/>
      <c r="E49" s="444"/>
      <c r="F49" s="444"/>
      <c r="G49" s="444"/>
      <c r="H49" s="444"/>
      <c r="I49" s="444"/>
      <c r="J49" s="444"/>
      <c r="K49" s="444"/>
      <c r="L49" s="444"/>
      <c r="M49" s="444"/>
      <c r="N49" s="445"/>
      <c r="O49" s="155"/>
      <c r="P49" s="159"/>
      <c r="Q49" s="251"/>
      <c r="R49" s="436"/>
      <c r="S49" s="365"/>
      <c r="T49" s="365"/>
      <c r="U49" s="365"/>
      <c r="V49" s="365"/>
      <c r="W49" s="365"/>
      <c r="X49" s="365"/>
      <c r="Y49" s="365"/>
      <c r="Z49" s="365"/>
      <c r="AA49" s="365"/>
      <c r="AB49" s="365"/>
      <c r="AC49" s="437"/>
      <c r="AD49" s="200"/>
      <c r="AE49" s="141"/>
      <c r="AF49" s="142"/>
      <c r="AG49" s="218"/>
      <c r="AH49" s="144"/>
      <c r="AI49" s="144"/>
    </row>
    <row r="50" spans="1:35" s="143" customFormat="1" ht="23.25" customHeight="1">
      <c r="A50" s="205"/>
      <c r="B50" s="144"/>
      <c r="C50" s="422" t="s">
        <v>70</v>
      </c>
      <c r="D50" s="422"/>
      <c r="E50" s="422"/>
      <c r="F50" s="422"/>
      <c r="G50" s="422"/>
      <c r="H50" s="422"/>
      <c r="I50" s="422"/>
      <c r="J50" s="422"/>
      <c r="K50" s="422"/>
      <c r="L50" s="422"/>
      <c r="M50" s="422"/>
      <c r="N50" s="422"/>
      <c r="O50" s="422"/>
      <c r="P50" s="422"/>
      <c r="Q50" s="422"/>
      <c r="R50" s="422"/>
      <c r="S50" s="422"/>
      <c r="T50" s="422"/>
      <c r="U50" s="422"/>
      <c r="V50" s="422"/>
      <c r="W50" s="422"/>
      <c r="X50" s="422"/>
      <c r="Y50" s="422"/>
      <c r="Z50" s="422"/>
      <c r="AA50" s="422"/>
      <c r="AB50" s="144"/>
      <c r="AC50" s="205"/>
      <c r="AD50" s="200"/>
      <c r="AE50" s="141"/>
      <c r="AF50" s="142"/>
      <c r="AG50" s="218"/>
      <c r="AH50" s="144"/>
      <c r="AI50" s="144"/>
    </row>
    <row r="51" spans="1:35" s="143" customFormat="1" ht="12" customHeight="1">
      <c r="A51" s="205"/>
      <c r="B51" s="144"/>
      <c r="C51" s="423" t="s">
        <v>69</v>
      </c>
      <c r="D51" s="424"/>
      <c r="E51" s="424"/>
      <c r="F51" s="424"/>
      <c r="G51" s="424"/>
      <c r="H51" s="424"/>
      <c r="I51" s="425" t="s">
        <v>64</v>
      </c>
      <c r="J51" s="425"/>
      <c r="K51" s="425"/>
      <c r="L51" s="425"/>
      <c r="M51" s="425" t="s">
        <v>68</v>
      </c>
      <c r="N51" s="426"/>
      <c r="O51" s="426"/>
      <c r="P51" s="425" t="s">
        <v>67</v>
      </c>
      <c r="Q51" s="426"/>
      <c r="R51" s="425" t="s">
        <v>66</v>
      </c>
      <c r="S51" s="425"/>
      <c r="T51" s="425" t="s">
        <v>63</v>
      </c>
      <c r="U51" s="426"/>
      <c r="V51" s="425" t="s">
        <v>62</v>
      </c>
      <c r="W51" s="426"/>
      <c r="X51" s="206"/>
      <c r="Y51" s="207" t="s">
        <v>61</v>
      </c>
      <c r="Z51" s="151"/>
      <c r="AA51" s="151"/>
      <c r="AB51" s="159"/>
      <c r="AC51" s="205"/>
      <c r="AD51" s="200"/>
      <c r="AE51" s="141"/>
      <c r="AF51" s="142"/>
      <c r="AG51" s="218"/>
      <c r="AH51" s="144"/>
      <c r="AI51" s="144"/>
    </row>
    <row r="52" spans="1:35" s="143" customFormat="1" ht="15.75" customHeight="1">
      <c r="A52" s="144"/>
      <c r="B52" s="161"/>
      <c r="C52" s="413"/>
      <c r="D52" s="414"/>
      <c r="E52" s="414"/>
      <c r="F52" s="414"/>
      <c r="G52" s="414"/>
      <c r="H52" s="415"/>
      <c r="I52" s="416"/>
      <c r="J52" s="417"/>
      <c r="K52" s="417"/>
      <c r="L52" s="418"/>
      <c r="M52" s="409"/>
      <c r="N52" s="419"/>
      <c r="O52" s="410"/>
      <c r="P52" s="409"/>
      <c r="Q52" s="410"/>
      <c r="R52" s="409"/>
      <c r="S52" s="410"/>
      <c r="T52" s="409"/>
      <c r="U52" s="410"/>
      <c r="V52" s="409"/>
      <c r="W52" s="410"/>
      <c r="X52" s="208"/>
      <c r="Y52" s="397">
        <f>SUM(M52:W52)</f>
        <v>0</v>
      </c>
      <c r="Z52" s="398"/>
      <c r="AA52" s="399"/>
      <c r="AB52" s="209"/>
      <c r="AC52" s="144"/>
      <c r="AD52" s="200"/>
      <c r="AE52" s="141"/>
      <c r="AF52" s="142"/>
      <c r="AG52" s="218"/>
      <c r="AH52" s="144"/>
      <c r="AI52" s="144"/>
    </row>
    <row r="53" spans="1:35" s="143" customFormat="1" ht="8" customHeight="1">
      <c r="A53" s="205"/>
      <c r="B53" s="144"/>
      <c r="C53" s="210"/>
      <c r="D53" s="210"/>
      <c r="E53" s="210"/>
      <c r="F53" s="210"/>
      <c r="G53" s="210"/>
      <c r="H53" s="412"/>
      <c r="I53" s="412"/>
      <c r="J53" s="412"/>
      <c r="K53" s="412"/>
      <c r="L53" s="412"/>
      <c r="M53" s="412"/>
      <c r="N53" s="412"/>
      <c r="O53" s="412"/>
      <c r="P53" s="412"/>
      <c r="Q53" s="412"/>
      <c r="R53" s="412"/>
      <c r="S53" s="412"/>
      <c r="T53" s="412"/>
      <c r="U53" s="412"/>
      <c r="V53" s="412"/>
      <c r="W53" s="412"/>
      <c r="X53" s="159"/>
      <c r="Y53" s="211"/>
      <c r="Z53" s="211"/>
      <c r="AA53" s="211"/>
      <c r="AB53" s="159"/>
      <c r="AC53" s="205"/>
      <c r="AD53" s="200"/>
      <c r="AE53" s="141"/>
      <c r="AF53" s="142"/>
      <c r="AG53" s="218"/>
      <c r="AH53" s="144"/>
      <c r="AI53" s="144"/>
    </row>
    <row r="54" spans="1:35" s="143" customFormat="1" ht="15.75" customHeight="1">
      <c r="A54" s="144"/>
      <c r="B54" s="161"/>
      <c r="C54" s="413"/>
      <c r="D54" s="414"/>
      <c r="E54" s="414"/>
      <c r="F54" s="414"/>
      <c r="G54" s="414"/>
      <c r="H54" s="415"/>
      <c r="I54" s="416"/>
      <c r="J54" s="417"/>
      <c r="K54" s="417"/>
      <c r="L54" s="418"/>
      <c r="M54" s="409"/>
      <c r="N54" s="419"/>
      <c r="O54" s="410"/>
      <c r="P54" s="409"/>
      <c r="Q54" s="410"/>
      <c r="R54" s="409"/>
      <c r="S54" s="410"/>
      <c r="T54" s="409"/>
      <c r="U54" s="410"/>
      <c r="V54" s="409"/>
      <c r="W54" s="410"/>
      <c r="X54" s="208"/>
      <c r="Y54" s="397">
        <f>SUM(M54:W54)</f>
        <v>0</v>
      </c>
      <c r="Z54" s="398"/>
      <c r="AA54" s="399"/>
      <c r="AB54" s="209"/>
      <c r="AC54" s="144"/>
      <c r="AD54" s="200"/>
      <c r="AE54" s="141"/>
      <c r="AF54" s="142"/>
      <c r="AG54" s="218"/>
      <c r="AH54" s="144"/>
      <c r="AI54" s="144"/>
    </row>
    <row r="55" spans="1:35" s="143" customFormat="1" ht="12" customHeight="1">
      <c r="A55" s="205"/>
      <c r="B55" s="144"/>
      <c r="C55" s="411" t="s">
        <v>65</v>
      </c>
      <c r="D55" s="412"/>
      <c r="E55" s="412"/>
      <c r="F55" s="412"/>
      <c r="G55" s="412"/>
      <c r="H55" s="412"/>
      <c r="I55" s="394" t="s">
        <v>64</v>
      </c>
      <c r="J55" s="394"/>
      <c r="K55" s="394"/>
      <c r="L55" s="394"/>
      <c r="M55" s="393"/>
      <c r="N55" s="393"/>
      <c r="O55" s="393"/>
      <c r="P55" s="393"/>
      <c r="Q55" s="393"/>
      <c r="R55" s="393"/>
      <c r="S55" s="393"/>
      <c r="T55" s="394" t="s">
        <v>63</v>
      </c>
      <c r="U55" s="393"/>
      <c r="V55" s="394" t="s">
        <v>62</v>
      </c>
      <c r="W55" s="393"/>
      <c r="X55" s="206"/>
      <c r="Y55" s="212" t="s">
        <v>61</v>
      </c>
      <c r="Z55" s="187"/>
      <c r="AA55" s="187"/>
      <c r="AB55" s="159"/>
      <c r="AC55" s="205"/>
      <c r="AD55" s="200"/>
      <c r="AE55" s="141"/>
      <c r="AF55" s="142"/>
      <c r="AG55" s="218"/>
      <c r="AH55" s="144"/>
      <c r="AI55" s="144"/>
    </row>
    <row r="56" spans="1:35" s="143" customFormat="1" ht="15.75" customHeight="1">
      <c r="A56" s="144"/>
      <c r="B56" s="161"/>
      <c r="C56" s="413"/>
      <c r="D56" s="414"/>
      <c r="E56" s="414"/>
      <c r="F56" s="414"/>
      <c r="G56" s="414"/>
      <c r="H56" s="415"/>
      <c r="I56" s="416"/>
      <c r="J56" s="417"/>
      <c r="K56" s="417"/>
      <c r="L56" s="417"/>
      <c r="M56" s="419"/>
      <c r="N56" s="419"/>
      <c r="O56" s="419"/>
      <c r="P56" s="419"/>
      <c r="Q56" s="419"/>
      <c r="R56" s="419"/>
      <c r="S56" s="410"/>
      <c r="T56" s="409"/>
      <c r="U56" s="410"/>
      <c r="V56" s="409"/>
      <c r="W56" s="410"/>
      <c r="X56" s="208"/>
      <c r="Y56" s="397">
        <f>SUM(T56:W56)</f>
        <v>0</v>
      </c>
      <c r="Z56" s="398"/>
      <c r="AA56" s="399"/>
      <c r="AB56" s="209"/>
      <c r="AC56" s="144"/>
      <c r="AD56" s="200"/>
      <c r="AE56" s="141"/>
      <c r="AF56" s="142"/>
      <c r="AG56" s="218"/>
      <c r="AH56" s="144"/>
      <c r="AI56" s="144"/>
    </row>
    <row r="57" spans="1:35" s="143" customFormat="1" ht="13.5" customHeight="1">
      <c r="A57" s="144"/>
      <c r="B57" s="144"/>
      <c r="C57" s="213" t="s">
        <v>60</v>
      </c>
      <c r="D57" s="157"/>
      <c r="E57" s="157"/>
      <c r="F57" s="157"/>
      <c r="G57" s="157"/>
      <c r="H57" s="157"/>
      <c r="I57" s="157"/>
      <c r="J57" s="157"/>
      <c r="K57" s="157"/>
      <c r="L57" s="157"/>
      <c r="M57" s="157"/>
      <c r="N57" s="157"/>
      <c r="O57" s="157"/>
      <c r="P57" s="213" t="s">
        <v>60</v>
      </c>
      <c r="Q57" s="157"/>
      <c r="R57" s="157"/>
      <c r="S57" s="157"/>
      <c r="T57" s="157"/>
      <c r="U57" s="157"/>
      <c r="V57" s="157"/>
      <c r="W57" s="157"/>
      <c r="X57" s="144"/>
      <c r="Y57" s="157"/>
      <c r="Z57" s="157"/>
      <c r="AA57" s="157"/>
      <c r="AB57" s="144"/>
      <c r="AC57" s="144"/>
      <c r="AD57" s="200"/>
      <c r="AE57" s="141"/>
      <c r="AF57" s="142"/>
      <c r="AG57" s="218"/>
      <c r="AH57" s="144"/>
      <c r="AI57" s="144"/>
    </row>
    <row r="58" spans="1:35" s="143" customFormat="1" ht="16.5" customHeight="1">
      <c r="A58" s="144"/>
      <c r="B58" s="144"/>
      <c r="C58" s="144"/>
      <c r="D58" s="420"/>
      <c r="E58" s="420"/>
      <c r="F58" s="420"/>
      <c r="G58" s="420"/>
      <c r="H58" s="420"/>
      <c r="I58" s="420"/>
      <c r="J58" s="420"/>
      <c r="K58" s="420"/>
      <c r="L58" s="420"/>
      <c r="M58" s="420"/>
      <c r="N58" s="421"/>
      <c r="O58" s="155"/>
      <c r="P58" s="144"/>
      <c r="Q58" s="420"/>
      <c r="R58" s="420"/>
      <c r="S58" s="420"/>
      <c r="T58" s="420"/>
      <c r="U58" s="420"/>
      <c r="V58" s="420"/>
      <c r="W58" s="420"/>
      <c r="X58" s="420"/>
      <c r="Y58" s="420"/>
      <c r="Z58" s="420"/>
      <c r="AA58" s="421"/>
      <c r="AB58" s="155"/>
      <c r="AC58" s="144"/>
      <c r="AD58" s="200"/>
      <c r="AE58" s="141"/>
      <c r="AF58" s="142"/>
      <c r="AG58" s="218"/>
      <c r="AH58" s="144"/>
      <c r="AI58" s="144"/>
    </row>
    <row r="59" spans="1:35" s="143" customFormat="1" ht="18" customHeight="1">
      <c r="A59" s="144"/>
      <c r="B59" s="144"/>
      <c r="C59" s="144"/>
      <c r="D59" s="157"/>
      <c r="E59" s="157"/>
      <c r="F59" s="157"/>
      <c r="G59" s="157"/>
      <c r="H59" s="157"/>
      <c r="I59" s="157"/>
      <c r="J59" s="157"/>
      <c r="K59" s="157"/>
      <c r="L59" s="157"/>
      <c r="M59" s="157"/>
      <c r="N59" s="157"/>
      <c r="O59" s="144"/>
      <c r="P59" s="144"/>
      <c r="Q59" s="157"/>
      <c r="R59" s="157"/>
      <c r="S59" s="157"/>
      <c r="T59" s="157"/>
      <c r="U59" s="157"/>
      <c r="V59" s="157"/>
      <c r="W59" s="157"/>
      <c r="X59" s="157"/>
      <c r="Y59" s="157"/>
      <c r="Z59" s="157"/>
      <c r="AA59" s="157"/>
      <c r="AB59" s="144"/>
      <c r="AC59" s="144"/>
      <c r="AD59" s="200"/>
      <c r="AE59" s="141"/>
      <c r="AF59" s="142"/>
      <c r="AG59" s="218"/>
      <c r="AH59" s="144"/>
      <c r="AI59" s="144"/>
    </row>
    <row r="60" spans="1:35" s="143" customFormat="1" ht="18" customHeight="1">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200"/>
      <c r="AE60" s="141"/>
      <c r="AF60" s="142"/>
      <c r="AG60" s="218"/>
      <c r="AH60" s="144"/>
      <c r="AI60" s="144"/>
    </row>
    <row r="61" spans="1:35" s="143" customFormat="1" ht="18" customHeight="1">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200"/>
      <c r="AE61" s="141"/>
      <c r="AF61" s="142"/>
      <c r="AG61" s="218"/>
      <c r="AH61" s="144"/>
      <c r="AI61" s="144"/>
    </row>
    <row r="62" spans="1:35" s="143" customFormat="1" ht="18" customHeight="1">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200"/>
      <c r="AE62" s="141"/>
      <c r="AF62" s="142"/>
      <c r="AG62" s="218"/>
      <c r="AH62" s="144"/>
      <c r="AI62" s="144"/>
    </row>
    <row r="63" spans="1:35" s="143" customFormat="1" ht="18" customHeight="1">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200"/>
      <c r="AE63" s="141"/>
      <c r="AF63" s="142"/>
      <c r="AG63" s="218"/>
      <c r="AH63" s="144"/>
      <c r="AI63" s="144"/>
    </row>
    <row r="64" spans="1:35" s="143" customFormat="1" ht="18" customHeight="1">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200"/>
      <c r="AE64" s="141"/>
      <c r="AF64" s="142"/>
      <c r="AG64" s="218"/>
      <c r="AH64" s="144"/>
      <c r="AI64" s="144"/>
    </row>
    <row r="65" spans="1:35" s="143" customFormat="1" ht="18" customHeight="1">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200"/>
      <c r="AE65" s="141"/>
      <c r="AF65" s="142"/>
      <c r="AG65" s="218"/>
      <c r="AH65" s="144"/>
      <c r="AI65" s="144"/>
    </row>
    <row r="66" spans="1:35" s="143" customFormat="1" ht="18" customHeight="1">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200"/>
      <c r="AE66" s="141"/>
      <c r="AF66" s="142"/>
      <c r="AG66" s="218"/>
      <c r="AH66" s="144"/>
      <c r="AI66" s="144"/>
    </row>
    <row r="67" spans="1:35" s="143" customFormat="1" ht="18" customHeight="1">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200"/>
      <c r="AE67" s="141"/>
      <c r="AF67" s="142"/>
      <c r="AG67" s="218"/>
      <c r="AH67" s="144"/>
      <c r="AI67" s="144"/>
    </row>
    <row r="68" spans="1:35" s="143" customFormat="1" ht="18" customHeight="1">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200"/>
      <c r="AE68" s="141"/>
      <c r="AF68" s="142"/>
      <c r="AG68" s="218"/>
      <c r="AH68" s="144"/>
      <c r="AI68" s="144"/>
    </row>
    <row r="69" spans="1:35" s="143" customFormat="1" ht="18" customHeight="1">
      <c r="A69" s="144"/>
      <c r="B69" s="144"/>
      <c r="C69" s="14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144"/>
      <c r="AD69" s="200"/>
      <c r="AE69" s="141"/>
      <c r="AF69" s="142"/>
      <c r="AG69" s="218"/>
      <c r="AH69" s="144"/>
      <c r="AI69" s="144"/>
    </row>
    <row r="70" spans="1:35" s="143" customFormat="1" ht="16" customHeight="1">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200"/>
      <c r="AE70" s="141"/>
      <c r="AF70" s="142"/>
      <c r="AG70" s="218"/>
      <c r="AH70" s="144"/>
      <c r="AI70" s="144"/>
    </row>
    <row r="71" spans="1:35" s="143" customFormat="1" ht="16" customHeight="1">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200"/>
      <c r="AE71" s="141"/>
      <c r="AF71" s="142"/>
      <c r="AG71" s="218"/>
      <c r="AH71" s="144"/>
      <c r="AI71" s="144"/>
    </row>
    <row r="72" spans="1:35" s="143" customFormat="1" ht="16" customHeight="1">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200"/>
      <c r="AE72" s="141"/>
      <c r="AF72" s="142"/>
      <c r="AG72" s="218"/>
      <c r="AH72" s="144"/>
      <c r="AI72" s="144"/>
    </row>
    <row r="73" spans="1:35" s="143" customFormat="1" ht="16" customHeight="1">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200"/>
      <c r="AE73" s="141"/>
      <c r="AF73" s="142"/>
      <c r="AG73" s="218"/>
      <c r="AH73" s="144"/>
      <c r="AI73" s="144"/>
    </row>
    <row r="74" spans="1:35" s="143" customFormat="1" ht="16" customHeight="1">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200"/>
      <c r="AE74" s="141"/>
      <c r="AF74" s="142"/>
      <c r="AG74" s="218"/>
      <c r="AH74" s="144"/>
      <c r="AI74" s="144"/>
    </row>
    <row r="75" spans="1:35" s="143" customFormat="1" ht="16" customHeight="1">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200"/>
      <c r="AE75" s="141"/>
      <c r="AF75" s="142"/>
      <c r="AG75" s="218"/>
      <c r="AH75" s="144"/>
      <c r="AI75" s="144"/>
    </row>
    <row r="76" spans="1:35" s="143" customFormat="1" ht="16" customHeight="1">
      <c r="A76" s="144"/>
      <c r="B76" s="144"/>
      <c r="C76" s="14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144"/>
      <c r="AD76" s="200"/>
      <c r="AE76" s="141"/>
      <c r="AF76" s="142"/>
      <c r="AG76" s="218"/>
      <c r="AH76" s="144"/>
      <c r="AI76" s="144"/>
    </row>
    <row r="77" spans="1:35" s="143" customFormat="1" ht="14" customHeight="1">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200"/>
      <c r="AE77" s="141"/>
      <c r="AF77" s="142"/>
      <c r="AG77" s="218"/>
      <c r="AH77" s="144"/>
      <c r="AI77" s="144"/>
    </row>
    <row r="78" spans="1:35" s="143" customFormat="1" ht="14" customHeight="1">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200"/>
      <c r="AE78" s="141"/>
      <c r="AF78" s="142"/>
      <c r="AG78" s="218"/>
      <c r="AH78" s="144"/>
      <c r="AI78" s="144"/>
    </row>
    <row r="79" spans="1:35" s="143" customFormat="1" ht="14" customHeight="1">
      <c r="A79" s="144"/>
      <c r="B79" s="144"/>
      <c r="C79" s="215"/>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200"/>
      <c r="AE79" s="141"/>
      <c r="AF79" s="142"/>
      <c r="AG79" s="218"/>
      <c r="AH79" s="144"/>
      <c r="AI79" s="144"/>
    </row>
    <row r="80" spans="1:35" s="143" customFormat="1" ht="14" customHeight="1">
      <c r="A80" s="144"/>
      <c r="B80" s="144"/>
      <c r="C80" s="215"/>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200"/>
      <c r="AE80" s="141"/>
      <c r="AF80" s="142"/>
      <c r="AG80" s="218"/>
      <c r="AH80" s="144"/>
      <c r="AI80" s="144"/>
    </row>
    <row r="81" spans="1:35" s="143" customFormat="1" ht="14" customHeight="1">
      <c r="A81" s="144"/>
      <c r="B81" s="144"/>
      <c r="C81" s="215"/>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200"/>
      <c r="AE81" s="141"/>
      <c r="AF81" s="142"/>
      <c r="AG81" s="218"/>
      <c r="AH81" s="144"/>
      <c r="AI81" s="144"/>
    </row>
    <row r="82" spans="1:35" s="143" customFormat="1" ht="14" customHeight="1">
      <c r="A82" s="144"/>
      <c r="B82" s="144"/>
      <c r="C82" s="215"/>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144"/>
      <c r="AD82" s="200"/>
      <c r="AE82" s="141"/>
      <c r="AF82" s="142"/>
      <c r="AG82" s="218"/>
      <c r="AH82" s="144"/>
      <c r="AI82" s="144"/>
    </row>
    <row r="83" spans="1:35" s="143" customFormat="1" ht="13" customHeight="1">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200"/>
      <c r="AE83" s="220"/>
      <c r="AF83" s="221"/>
      <c r="AG83" s="138"/>
      <c r="AH83" s="144"/>
      <c r="AI83" s="144"/>
    </row>
    <row r="84" spans="1:35" s="219" customFormat="1" ht="13" customHeight="1">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200"/>
      <c r="AE84" s="144"/>
      <c r="AF84" s="144"/>
      <c r="AG84" s="144"/>
      <c r="AH84" s="144"/>
      <c r="AI84" s="144"/>
    </row>
    <row r="85" spans="1:35" s="219" customFormat="1" ht="13" customHeight="1">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200"/>
      <c r="AE85" s="144"/>
      <c r="AF85" s="144"/>
      <c r="AG85" s="144"/>
      <c r="AH85" s="144"/>
      <c r="AI85" s="144"/>
    </row>
    <row r="86" spans="1:35" s="219" customFormat="1" ht="13" customHeight="1">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200"/>
      <c r="AE86" s="144"/>
      <c r="AF86" s="144"/>
      <c r="AG86" s="144"/>
      <c r="AH86" s="144"/>
      <c r="AI86" s="144"/>
    </row>
    <row r="87" spans="1:35" s="219" customFormat="1" ht="13" customHeight="1">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200"/>
      <c r="AE87" s="144"/>
      <c r="AF87" s="144"/>
      <c r="AG87" s="144"/>
      <c r="AH87" s="144"/>
      <c r="AI87" s="144"/>
    </row>
    <row r="88" spans="1:35" s="219" customFormat="1" ht="13" customHeight="1">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200"/>
      <c r="AE88" s="144"/>
      <c r="AF88" s="144"/>
      <c r="AG88" s="144"/>
      <c r="AH88" s="144"/>
      <c r="AI88" s="144"/>
    </row>
    <row r="89" spans="1:35" s="219" customFormat="1" ht="13" customHeight="1">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200"/>
      <c r="AE89" s="144"/>
      <c r="AF89" s="144"/>
      <c r="AG89" s="144"/>
      <c r="AH89" s="144"/>
      <c r="AI89" s="144"/>
    </row>
    <row r="90" spans="1:35" s="219" customFormat="1" ht="13" customHeight="1">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200"/>
      <c r="AE90" s="144"/>
      <c r="AF90" s="144"/>
      <c r="AG90" s="144"/>
      <c r="AH90" s="144"/>
      <c r="AI90" s="144"/>
    </row>
    <row r="91" spans="1:35" s="219" customFormat="1" ht="13" customHeight="1">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200"/>
      <c r="AE91" s="144"/>
      <c r="AF91" s="144"/>
      <c r="AG91" s="144"/>
      <c r="AH91" s="144"/>
      <c r="AI91" s="144"/>
    </row>
    <row r="92" spans="1:35" s="219" customFormat="1" ht="13" customHeight="1">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200"/>
      <c r="AE92" s="144"/>
      <c r="AF92" s="144"/>
      <c r="AG92" s="144"/>
      <c r="AH92" s="144"/>
      <c r="AI92" s="144"/>
    </row>
    <row r="93" spans="1:35" s="219" customFormat="1" ht="13" customHeight="1">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200"/>
      <c r="AE93" s="144"/>
      <c r="AF93" s="144"/>
      <c r="AG93" s="144"/>
      <c r="AH93" s="144"/>
      <c r="AI93" s="144"/>
    </row>
    <row r="94" spans="1:35" s="219" customFormat="1" ht="13" customHeight="1">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200"/>
      <c r="AE94" s="144"/>
      <c r="AF94" s="144"/>
      <c r="AG94" s="144"/>
      <c r="AH94" s="144"/>
      <c r="AI94" s="144"/>
    </row>
    <row r="95" spans="1:35" s="219" customFormat="1" ht="13" customHeight="1">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200"/>
      <c r="AE95" s="144"/>
      <c r="AF95" s="144"/>
      <c r="AG95" s="144"/>
      <c r="AH95" s="144"/>
      <c r="AI95" s="144"/>
    </row>
    <row r="96" spans="1:35" s="219" customFormat="1" ht="13" customHeight="1">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200"/>
      <c r="AE96" s="144"/>
      <c r="AF96" s="144"/>
      <c r="AG96" s="144"/>
      <c r="AH96" s="144"/>
      <c r="AI96" s="144"/>
    </row>
    <row r="97" spans="1:35" s="219" customFormat="1" ht="13" customHeight="1">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200"/>
      <c r="AE97" s="144"/>
      <c r="AF97" s="144"/>
      <c r="AG97" s="144"/>
      <c r="AH97" s="144"/>
      <c r="AI97" s="144"/>
    </row>
    <row r="98" spans="1:35" s="219" customFormat="1" ht="13" customHeight="1">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200"/>
      <c r="AE98" s="144"/>
      <c r="AF98" s="144"/>
      <c r="AG98" s="144"/>
      <c r="AH98" s="144"/>
      <c r="AI98" s="144"/>
    </row>
    <row r="99" spans="1:35" s="219" customFormat="1" ht="13" customHeight="1">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200"/>
      <c r="AE99" s="144"/>
      <c r="AF99" s="144"/>
      <c r="AG99" s="144"/>
      <c r="AH99" s="144"/>
      <c r="AI99" s="144"/>
    </row>
    <row r="100" spans="1:35" s="219" customFormat="1" ht="13" customHeight="1">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200"/>
      <c r="AE100" s="144"/>
      <c r="AF100" s="144"/>
      <c r="AG100" s="144"/>
      <c r="AH100" s="144"/>
      <c r="AI100" s="144"/>
    </row>
    <row r="101" spans="1:35" s="219" customFormat="1" ht="13" customHeight="1">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200"/>
      <c r="AE101" s="144"/>
      <c r="AF101" s="144"/>
      <c r="AG101" s="144"/>
      <c r="AH101" s="144"/>
      <c r="AI101" s="144"/>
    </row>
    <row r="102" spans="1:35" s="219" customFormat="1" ht="13" customHeight="1">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200"/>
      <c r="AE102" s="144"/>
      <c r="AF102" s="144"/>
      <c r="AG102" s="144"/>
      <c r="AH102" s="144"/>
      <c r="AI102" s="144"/>
    </row>
    <row r="103" spans="1:35" s="219" customFormat="1" ht="13" customHeight="1">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200"/>
      <c r="AE103" s="144"/>
      <c r="AF103" s="144"/>
      <c r="AG103" s="144"/>
      <c r="AH103" s="144"/>
      <c r="AI103" s="144"/>
    </row>
    <row r="104" spans="1:35" s="219" customFormat="1" ht="13" customHeight="1">
      <c r="A104" s="144"/>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200"/>
      <c r="AE104" s="144"/>
      <c r="AF104" s="144"/>
      <c r="AG104" s="144"/>
      <c r="AH104" s="144"/>
      <c r="AI104" s="144"/>
    </row>
    <row r="105" spans="1:35" s="219" customFormat="1" ht="13" customHeight="1">
      <c r="A105" s="144"/>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200"/>
      <c r="AE105" s="144"/>
      <c r="AF105" s="144"/>
      <c r="AG105" s="144"/>
      <c r="AH105" s="144"/>
      <c r="AI105" s="144"/>
    </row>
    <row r="106" spans="1:35" s="219" customFormat="1" ht="13" customHeight="1">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200"/>
      <c r="AE106" s="144"/>
      <c r="AF106" s="144"/>
      <c r="AG106" s="144"/>
      <c r="AH106" s="144"/>
      <c r="AI106" s="144"/>
    </row>
    <row r="107" spans="1:35" s="219" customFormat="1" ht="13" customHeight="1">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200"/>
      <c r="AE107" s="144"/>
      <c r="AF107" s="144"/>
      <c r="AG107" s="144"/>
      <c r="AH107" s="144"/>
      <c r="AI107" s="144"/>
    </row>
    <row r="108" spans="1:35" s="219" customFormat="1" ht="13" customHeight="1">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200"/>
      <c r="AE108" s="144"/>
      <c r="AF108" s="144"/>
      <c r="AG108" s="144"/>
      <c r="AH108" s="144"/>
      <c r="AI108" s="144"/>
    </row>
    <row r="109" spans="1:35" s="219" customFormat="1" ht="13" customHeight="1">
      <c r="A109" s="144"/>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200"/>
      <c r="AE109" s="144"/>
      <c r="AF109" s="144"/>
      <c r="AG109" s="144"/>
      <c r="AH109" s="144"/>
      <c r="AI109" s="144"/>
    </row>
    <row r="110" spans="1:35" s="219" customFormat="1" ht="13" customHeight="1">
      <c r="A110" s="144"/>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200"/>
      <c r="AE110" s="144"/>
      <c r="AF110" s="144"/>
      <c r="AG110" s="144"/>
      <c r="AH110" s="144"/>
      <c r="AI110" s="144"/>
    </row>
    <row r="111" spans="1:35" s="219" customFormat="1" ht="13" customHeight="1">
      <c r="A111" s="144"/>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200"/>
      <c r="AE111" s="144"/>
      <c r="AF111" s="144"/>
      <c r="AG111" s="144"/>
      <c r="AH111" s="144"/>
      <c r="AI111" s="144"/>
    </row>
    <row r="112" spans="1:35" s="219" customFormat="1" ht="13" customHeight="1">
      <c r="A112" s="144"/>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200"/>
      <c r="AE112" s="144"/>
      <c r="AF112" s="144"/>
      <c r="AG112" s="144"/>
      <c r="AH112" s="144"/>
      <c r="AI112" s="144"/>
    </row>
    <row r="113" spans="1:35" s="219" customFormat="1" ht="13" customHeight="1">
      <c r="A113" s="144"/>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200"/>
      <c r="AE113" s="144"/>
      <c r="AF113" s="144"/>
      <c r="AG113" s="144"/>
      <c r="AH113" s="144"/>
      <c r="AI113" s="144"/>
    </row>
    <row r="114" spans="1:35" s="219" customFormat="1" ht="13" customHeight="1">
      <c r="A114" s="144"/>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200"/>
      <c r="AE114" s="144"/>
      <c r="AF114" s="144"/>
      <c r="AG114" s="144"/>
      <c r="AH114" s="144"/>
      <c r="AI114" s="144"/>
    </row>
    <row r="115" spans="1:35" s="219" customFormat="1" ht="13" customHeight="1">
      <c r="A115" s="144"/>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200"/>
      <c r="AE115" s="144"/>
      <c r="AF115" s="144"/>
      <c r="AG115" s="144"/>
      <c r="AH115" s="144"/>
      <c r="AI115" s="144"/>
    </row>
    <row r="116" spans="1:35" s="219" customFormat="1" ht="13" customHeight="1">
      <c r="A116" s="144"/>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200"/>
      <c r="AE116" s="144"/>
      <c r="AF116" s="144"/>
      <c r="AG116" s="144"/>
      <c r="AH116" s="144"/>
      <c r="AI116" s="144"/>
    </row>
    <row r="117" spans="1:35" s="219" customFormat="1" ht="13" customHeight="1">
      <c r="A117" s="144"/>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200"/>
      <c r="AE117" s="144"/>
      <c r="AF117" s="144"/>
      <c r="AG117" s="144"/>
      <c r="AH117" s="144"/>
      <c r="AI117" s="144"/>
    </row>
    <row r="118" spans="1:35" s="219" customFormat="1" ht="13" customHeight="1">
      <c r="A118" s="144"/>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200"/>
      <c r="AE118" s="144"/>
      <c r="AF118" s="144"/>
      <c r="AG118" s="144"/>
      <c r="AH118" s="144"/>
      <c r="AI118" s="144"/>
    </row>
    <row r="119" spans="1:35" s="219" customFormat="1" ht="13" customHeight="1">
      <c r="A119" s="14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200"/>
      <c r="AE119" s="144"/>
      <c r="AF119" s="144"/>
      <c r="AG119" s="144"/>
      <c r="AH119" s="144"/>
      <c r="AI119" s="144"/>
    </row>
    <row r="120" spans="1:35" s="219" customFormat="1" ht="13" customHeight="1">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200"/>
      <c r="AE120" s="144"/>
      <c r="AF120" s="144"/>
      <c r="AG120" s="144"/>
      <c r="AH120" s="144"/>
      <c r="AI120" s="144"/>
    </row>
    <row r="121" spans="1:35" s="219" customFormat="1" ht="13" customHeight="1">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200"/>
      <c r="AE121" s="144"/>
      <c r="AF121" s="144"/>
      <c r="AG121" s="144"/>
      <c r="AH121" s="144"/>
      <c r="AI121" s="144"/>
    </row>
    <row r="122" spans="1:35" s="219" customFormat="1" ht="13" customHeight="1">
      <c r="A122" s="144"/>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200"/>
      <c r="AE122" s="144"/>
      <c r="AF122" s="144"/>
      <c r="AG122" s="144"/>
      <c r="AH122" s="144"/>
      <c r="AI122" s="144"/>
    </row>
    <row r="123" spans="1:35" s="219" customFormat="1" ht="13" customHeight="1">
      <c r="A123" s="144"/>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200"/>
      <c r="AE123" s="144"/>
      <c r="AF123" s="144"/>
      <c r="AG123" s="144"/>
      <c r="AH123" s="144"/>
      <c r="AI123" s="144"/>
    </row>
    <row r="124" spans="1:35" s="219" customFormat="1" ht="13" customHeight="1">
      <c r="A124" s="14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200"/>
      <c r="AE124" s="144"/>
      <c r="AF124" s="144"/>
      <c r="AG124" s="144"/>
      <c r="AH124" s="144"/>
      <c r="AI124" s="144"/>
    </row>
    <row r="125" spans="1:35" s="219" customFormat="1" ht="13" customHeight="1">
      <c r="A125" s="144"/>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200"/>
      <c r="AE125" s="144"/>
      <c r="AF125" s="144"/>
      <c r="AG125" s="144"/>
      <c r="AH125" s="144"/>
      <c r="AI125" s="144"/>
    </row>
    <row r="126" spans="1:35" s="219" customFormat="1" ht="13" customHeight="1">
      <c r="A126" s="144"/>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200"/>
      <c r="AE126" s="144"/>
      <c r="AF126" s="144"/>
      <c r="AG126" s="144"/>
      <c r="AH126" s="144"/>
      <c r="AI126" s="144"/>
    </row>
    <row r="127" spans="1:35" s="219" customFormat="1" ht="13" customHeight="1">
      <c r="A127" s="144"/>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200"/>
      <c r="AE127" s="144"/>
      <c r="AF127" s="144"/>
      <c r="AG127" s="144"/>
      <c r="AH127" s="144"/>
      <c r="AI127" s="144"/>
    </row>
    <row r="128" spans="1:35" s="219" customFormat="1" ht="13" customHeight="1">
      <c r="A128" s="144"/>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200"/>
      <c r="AE128" s="144"/>
      <c r="AF128" s="144"/>
      <c r="AG128" s="144"/>
      <c r="AH128" s="144"/>
      <c r="AI128" s="144"/>
    </row>
    <row r="129" spans="1:35" s="219" customFormat="1" ht="13" customHeight="1">
      <c r="A129" s="144"/>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200"/>
      <c r="AE129" s="144"/>
      <c r="AF129" s="144"/>
      <c r="AG129" s="144"/>
      <c r="AH129" s="144"/>
      <c r="AI129" s="144"/>
    </row>
    <row r="130" spans="1:35" s="219" customFormat="1" ht="13" customHeight="1">
      <c r="A130" s="144"/>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200"/>
      <c r="AE130" s="144"/>
      <c r="AF130" s="144"/>
      <c r="AG130" s="144"/>
      <c r="AH130" s="144"/>
      <c r="AI130" s="144"/>
    </row>
    <row r="131" spans="1:35" s="219" customFormat="1" ht="13" customHeight="1">
      <c r="A131" s="144"/>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200"/>
      <c r="AE131" s="144"/>
      <c r="AF131" s="144"/>
      <c r="AG131" s="144"/>
      <c r="AH131" s="144"/>
      <c r="AI131" s="144"/>
    </row>
    <row r="132" spans="1:35" s="219" customFormat="1" ht="13" customHeight="1">
      <c r="A132" s="144"/>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200"/>
      <c r="AE132" s="144"/>
      <c r="AF132" s="144"/>
      <c r="AG132" s="144"/>
      <c r="AH132" s="144"/>
      <c r="AI132" s="144"/>
    </row>
    <row r="133" spans="1:35" s="219" customFormat="1" ht="13" customHeight="1">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200"/>
      <c r="AE133" s="144"/>
      <c r="AF133" s="144"/>
      <c r="AG133" s="144"/>
      <c r="AH133" s="144"/>
      <c r="AI133" s="144"/>
    </row>
    <row r="134" spans="1:35" s="219" customFormat="1" ht="13" customHeight="1">
      <c r="A134" s="144"/>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200"/>
      <c r="AE134" s="144"/>
      <c r="AF134" s="144"/>
      <c r="AG134" s="144"/>
      <c r="AH134" s="144"/>
      <c r="AI134" s="144"/>
    </row>
    <row r="135" spans="1:35" s="219" customFormat="1" ht="13" customHeight="1">
      <c r="A135" s="144"/>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200"/>
      <c r="AE135" s="144"/>
      <c r="AF135" s="144"/>
      <c r="AG135" s="144"/>
      <c r="AH135" s="144"/>
      <c r="AI135" s="144"/>
    </row>
    <row r="136" spans="1:35" s="219" customFormat="1" ht="13" customHeight="1">
      <c r="A136" s="144"/>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200"/>
      <c r="AE136" s="144"/>
      <c r="AF136" s="144"/>
      <c r="AG136" s="144"/>
      <c r="AH136" s="144"/>
      <c r="AI136" s="144"/>
    </row>
    <row r="137" spans="1:35" s="219" customFormat="1" ht="13" customHeight="1">
      <c r="A137" s="14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200"/>
      <c r="AE137" s="144"/>
      <c r="AF137" s="144"/>
      <c r="AG137" s="144"/>
      <c r="AH137" s="144"/>
      <c r="AI137" s="144"/>
    </row>
    <row r="138" spans="1:35" s="219" customFormat="1" ht="13" customHeight="1">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200"/>
      <c r="AE138" s="144"/>
      <c r="AF138" s="144"/>
      <c r="AG138" s="144"/>
      <c r="AH138" s="144"/>
      <c r="AI138" s="144"/>
    </row>
    <row r="139" spans="1:35" s="219" customFormat="1" ht="13" customHeight="1">
      <c r="A139" s="144"/>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200"/>
      <c r="AE139" s="144"/>
      <c r="AF139" s="144"/>
      <c r="AG139" s="144"/>
      <c r="AH139" s="144"/>
      <c r="AI139" s="144"/>
    </row>
    <row r="140" spans="1:35" s="219" customFormat="1" ht="13" customHeight="1">
      <c r="A140" s="14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200"/>
      <c r="AE140" s="144"/>
      <c r="AF140" s="144"/>
      <c r="AG140" s="144"/>
      <c r="AH140" s="144"/>
      <c r="AI140" s="144"/>
    </row>
    <row r="141" spans="1:35" s="219" customFormat="1" ht="13" customHeight="1">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200"/>
      <c r="AE141" s="144"/>
      <c r="AF141" s="144"/>
      <c r="AG141" s="144"/>
      <c r="AH141" s="144"/>
      <c r="AI141" s="144"/>
    </row>
    <row r="142" spans="1:35" s="219" customFormat="1" ht="13" customHeight="1">
      <c r="A142" s="14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200"/>
      <c r="AE142" s="144"/>
      <c r="AF142" s="144"/>
      <c r="AG142" s="144"/>
      <c r="AH142" s="144"/>
      <c r="AI142" s="144"/>
    </row>
    <row r="143" spans="1:35" s="219" customFormat="1" ht="13" customHeight="1">
      <c r="A143" s="144"/>
      <c r="B143" s="144"/>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200"/>
      <c r="AE143" s="144"/>
      <c r="AF143" s="144"/>
      <c r="AG143" s="144"/>
      <c r="AH143" s="144"/>
      <c r="AI143" s="144"/>
    </row>
    <row r="144" spans="1:35" s="219" customFormat="1" ht="13"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200"/>
      <c r="AE144" s="144"/>
      <c r="AF144" s="144"/>
      <c r="AG144" s="144"/>
      <c r="AH144" s="144"/>
      <c r="AI144" s="144"/>
    </row>
    <row r="145" spans="1:35" s="219" customFormat="1" ht="13" customHeight="1">
      <c r="A145" s="144"/>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200"/>
      <c r="AE145" s="144"/>
      <c r="AF145" s="144"/>
      <c r="AG145" s="144"/>
      <c r="AH145" s="144"/>
      <c r="AI145" s="144"/>
    </row>
    <row r="146" spans="1:35" s="219" customFormat="1" ht="13" customHeigh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200"/>
      <c r="AE146" s="144"/>
      <c r="AF146" s="144"/>
      <c r="AG146" s="144"/>
      <c r="AH146" s="144"/>
      <c r="AI146" s="144"/>
    </row>
    <row r="147" spans="1:35" s="219" customFormat="1" ht="13" customHeight="1">
      <c r="A147" s="144"/>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200"/>
      <c r="AE147" s="144"/>
      <c r="AF147" s="144"/>
      <c r="AG147" s="144"/>
      <c r="AH147" s="144"/>
      <c r="AI147" s="144"/>
    </row>
    <row r="148" spans="1:35" s="219" customFormat="1" ht="13" customHeight="1">
      <c r="A148" s="144"/>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200"/>
      <c r="AE148" s="144"/>
      <c r="AF148" s="144"/>
      <c r="AG148" s="144"/>
      <c r="AH148" s="144"/>
      <c r="AI148" s="144"/>
    </row>
    <row r="149" spans="1:35" s="219" customFormat="1" ht="13" customHeight="1">
      <c r="A149" s="144"/>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200"/>
      <c r="AE149" s="144"/>
      <c r="AF149" s="144"/>
      <c r="AG149" s="144"/>
      <c r="AH149" s="144"/>
      <c r="AI149" s="144"/>
    </row>
    <row r="150" spans="1:35" s="219" customFormat="1" ht="13" customHeight="1">
      <c r="A150" s="144"/>
      <c r="B150" s="144"/>
      <c r="C150" s="144"/>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200"/>
      <c r="AE150" s="144"/>
      <c r="AF150" s="144"/>
      <c r="AG150" s="144"/>
      <c r="AH150" s="144"/>
      <c r="AI150" s="144"/>
    </row>
    <row r="151" spans="1:35" s="219" customFormat="1" ht="13" customHeight="1">
      <c r="A151" s="144"/>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200"/>
      <c r="AE151" s="144"/>
      <c r="AF151" s="144"/>
      <c r="AG151" s="144"/>
      <c r="AH151" s="144"/>
      <c r="AI151" s="144"/>
    </row>
    <row r="152" spans="1:35" s="219" customFormat="1" ht="13" customHeight="1">
      <c r="A152" s="144"/>
      <c r="B152" s="144"/>
      <c r="C152" s="144"/>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200"/>
      <c r="AE152" s="144"/>
      <c r="AF152" s="144"/>
      <c r="AG152" s="144"/>
      <c r="AH152" s="144"/>
      <c r="AI152" s="144"/>
    </row>
    <row r="153" spans="1:35" s="219" customFormat="1" ht="13" customHeight="1">
      <c r="A153" s="144"/>
      <c r="B153" s="144"/>
      <c r="C153" s="144"/>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200"/>
      <c r="AE153" s="144"/>
      <c r="AF153" s="144"/>
      <c r="AG153" s="144"/>
      <c r="AH153" s="144"/>
      <c r="AI153" s="144"/>
    </row>
    <row r="154" spans="1:35" s="219" customFormat="1" ht="13" customHeight="1">
      <c r="A154" s="144"/>
      <c r="B154" s="144"/>
      <c r="C154" s="144"/>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200"/>
      <c r="AE154" s="144"/>
      <c r="AF154" s="144"/>
      <c r="AG154" s="144"/>
      <c r="AH154" s="144"/>
      <c r="AI154" s="144"/>
    </row>
    <row r="155" spans="1:35" s="219" customFormat="1" ht="13" customHeight="1">
      <c r="A155" s="144"/>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200"/>
      <c r="AE155" s="144"/>
      <c r="AF155" s="144"/>
      <c r="AG155" s="144"/>
      <c r="AH155" s="144"/>
      <c r="AI155" s="144"/>
    </row>
    <row r="156" spans="1:35" s="219" customFormat="1" ht="13" customHeight="1">
      <c r="A156" s="144"/>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200"/>
      <c r="AE156" s="144"/>
      <c r="AF156" s="144"/>
      <c r="AG156" s="144"/>
      <c r="AH156" s="144"/>
      <c r="AI156" s="144"/>
    </row>
    <row r="157" spans="1:35" s="219" customFormat="1" ht="13" customHeight="1">
      <c r="A157" s="14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200"/>
      <c r="AE157" s="144"/>
      <c r="AF157" s="144"/>
      <c r="AG157" s="144"/>
      <c r="AH157" s="144"/>
      <c r="AI157" s="144"/>
    </row>
    <row r="158" spans="1:35" s="219" customFormat="1" ht="13" customHeight="1">
      <c r="A158" s="144"/>
      <c r="B158" s="144"/>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200"/>
      <c r="AE158" s="144"/>
      <c r="AF158" s="144"/>
      <c r="AG158" s="144"/>
      <c r="AH158" s="144"/>
      <c r="AI158" s="144"/>
    </row>
    <row r="159" spans="1:35" s="219" customFormat="1" ht="13" customHeight="1">
      <c r="A159" s="144"/>
      <c r="B159" s="144"/>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200"/>
      <c r="AE159" s="144"/>
      <c r="AF159" s="144"/>
      <c r="AG159" s="144"/>
      <c r="AH159" s="144"/>
      <c r="AI159" s="144"/>
    </row>
    <row r="160" spans="1:35" s="219" customFormat="1" ht="13" customHeight="1">
      <c r="A160" s="14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4"/>
      <c r="AC160" s="144"/>
      <c r="AD160" s="200"/>
      <c r="AE160" s="144"/>
      <c r="AF160" s="144"/>
      <c r="AG160" s="144"/>
      <c r="AH160" s="144"/>
      <c r="AI160" s="144"/>
    </row>
    <row r="161" spans="1:35" s="219" customFormat="1" ht="13" customHeight="1">
      <c r="A161" s="144"/>
      <c r="B161" s="144"/>
      <c r="C161" s="144"/>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200"/>
      <c r="AE161" s="144"/>
      <c r="AF161" s="144"/>
      <c r="AG161" s="144"/>
      <c r="AH161" s="144"/>
      <c r="AI161" s="144"/>
    </row>
    <row r="162" spans="1:35" s="219" customFormat="1" ht="13" customHeight="1">
      <c r="A162" s="144"/>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200"/>
      <c r="AE162" s="144"/>
      <c r="AF162" s="144"/>
      <c r="AG162" s="144"/>
      <c r="AH162" s="144"/>
      <c r="AI162" s="144"/>
    </row>
    <row r="163" spans="1:35" s="219" customFormat="1" ht="13" customHeight="1">
      <c r="A163" s="144"/>
      <c r="B163" s="144"/>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200"/>
      <c r="AE163" s="144"/>
      <c r="AF163" s="144"/>
      <c r="AG163" s="144"/>
      <c r="AH163" s="144"/>
      <c r="AI163" s="144"/>
    </row>
    <row r="164" spans="1:35" s="219" customFormat="1" ht="13" customHeight="1">
      <c r="A164" s="144"/>
      <c r="B164" s="144"/>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200"/>
      <c r="AE164" s="144"/>
      <c r="AF164" s="144"/>
      <c r="AG164" s="144"/>
      <c r="AH164" s="144"/>
      <c r="AI164" s="144"/>
    </row>
    <row r="165" spans="1:35" s="219" customFormat="1" ht="13" customHeight="1">
      <c r="A165" s="144"/>
      <c r="B165" s="144"/>
      <c r="C165" s="144"/>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200"/>
      <c r="AE165" s="144"/>
      <c r="AF165" s="144"/>
      <c r="AG165" s="144"/>
      <c r="AH165" s="144"/>
      <c r="AI165" s="144"/>
    </row>
    <row r="166" spans="1:35" s="219" customFormat="1" ht="13" customHeight="1">
      <c r="A166" s="144"/>
      <c r="B166" s="144"/>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200"/>
      <c r="AE166" s="144"/>
      <c r="AF166" s="144"/>
      <c r="AG166" s="144"/>
      <c r="AH166" s="144"/>
      <c r="AI166" s="144"/>
    </row>
    <row r="167" spans="1:35" s="219" customFormat="1" ht="13" customHeight="1">
      <c r="A167" s="144"/>
      <c r="B167" s="144"/>
      <c r="C167" s="144"/>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200"/>
      <c r="AE167" s="144"/>
      <c r="AF167" s="144"/>
      <c r="AG167" s="144"/>
      <c r="AH167" s="144"/>
      <c r="AI167" s="144"/>
    </row>
    <row r="168" spans="1:35" s="219" customFormat="1" ht="13" customHeight="1">
      <c r="A168" s="144"/>
      <c r="B168" s="144"/>
      <c r="C168" s="144"/>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200"/>
      <c r="AE168" s="144"/>
      <c r="AF168" s="144"/>
      <c r="AG168" s="144"/>
      <c r="AH168" s="144"/>
      <c r="AI168" s="144"/>
    </row>
    <row r="169" spans="1:35" s="219" customFormat="1" ht="13" customHeight="1">
      <c r="A169" s="144"/>
      <c r="B169" s="144"/>
      <c r="C169" s="144"/>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4"/>
      <c r="AA169" s="144"/>
      <c r="AB169" s="144"/>
      <c r="AC169" s="144"/>
      <c r="AD169" s="200"/>
      <c r="AE169" s="144"/>
      <c r="AF169" s="144"/>
      <c r="AG169" s="144"/>
      <c r="AH169" s="144"/>
      <c r="AI169" s="144"/>
    </row>
    <row r="170" spans="1:35" s="219" customFormat="1" ht="13" customHeight="1">
      <c r="A170" s="144"/>
      <c r="B170" s="144"/>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c r="AA170" s="144"/>
      <c r="AB170" s="144"/>
      <c r="AC170" s="144"/>
      <c r="AD170" s="200"/>
      <c r="AE170" s="144"/>
      <c r="AF170" s="144"/>
      <c r="AG170" s="144"/>
      <c r="AH170" s="144"/>
      <c r="AI170" s="144"/>
    </row>
    <row r="171" spans="1:35" s="219" customFormat="1" ht="13" customHeight="1">
      <c r="A171" s="144"/>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200"/>
      <c r="AE171" s="144"/>
      <c r="AF171" s="144"/>
      <c r="AG171" s="144"/>
      <c r="AH171" s="144"/>
      <c r="AI171" s="144"/>
    </row>
    <row r="172" spans="1:35" s="219" customFormat="1" ht="13" customHeight="1">
      <c r="A172" s="144"/>
      <c r="B172" s="144"/>
      <c r="C172" s="144"/>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200"/>
      <c r="AE172" s="144"/>
      <c r="AF172" s="144"/>
      <c r="AG172" s="144"/>
      <c r="AH172" s="144"/>
      <c r="AI172" s="144"/>
    </row>
    <row r="173" spans="1:35" s="219" customFormat="1" ht="13" customHeight="1">
      <c r="A173" s="144"/>
      <c r="B173" s="144"/>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200"/>
      <c r="AE173" s="144"/>
      <c r="AF173" s="144"/>
      <c r="AG173" s="144"/>
      <c r="AH173" s="144"/>
      <c r="AI173" s="144"/>
    </row>
    <row r="174" spans="1:35" s="219" customFormat="1" ht="13" customHeight="1">
      <c r="A174" s="144"/>
      <c r="B174" s="144"/>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200"/>
      <c r="AE174" s="144"/>
      <c r="AF174" s="144"/>
      <c r="AG174" s="144"/>
      <c r="AH174" s="144"/>
      <c r="AI174" s="144"/>
    </row>
    <row r="175" spans="1:35" s="219" customFormat="1" ht="13" customHeight="1">
      <c r="A175" s="144"/>
      <c r="B175" s="144"/>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200"/>
      <c r="AE175" s="144"/>
      <c r="AF175" s="144"/>
      <c r="AG175" s="144"/>
      <c r="AH175" s="144"/>
      <c r="AI175" s="144"/>
    </row>
    <row r="176" spans="1:35" s="219" customFormat="1" ht="13" customHeight="1">
      <c r="A176" s="144"/>
      <c r="B176" s="144"/>
      <c r="C176" s="144"/>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200"/>
      <c r="AE176" s="144"/>
      <c r="AF176" s="144"/>
      <c r="AG176" s="144"/>
      <c r="AH176" s="144"/>
      <c r="AI176" s="144"/>
    </row>
    <row r="177" spans="1:35" s="219" customFormat="1" ht="13" customHeight="1">
      <c r="A177" s="144"/>
      <c r="B177" s="144"/>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200"/>
      <c r="AE177" s="144"/>
      <c r="AF177" s="144"/>
      <c r="AG177" s="144"/>
      <c r="AH177" s="144"/>
      <c r="AI177" s="144"/>
    </row>
    <row r="178" spans="1:35" s="219" customFormat="1" ht="13" customHeight="1">
      <c r="A178" s="144"/>
      <c r="B178" s="144"/>
      <c r="C178" s="144"/>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200"/>
      <c r="AE178" s="144"/>
      <c r="AF178" s="144"/>
      <c r="AG178" s="144"/>
      <c r="AH178" s="144"/>
      <c r="AI178" s="144"/>
    </row>
    <row r="179" spans="1:35" s="219" customFormat="1" ht="13" customHeight="1">
      <c r="A179" s="144"/>
      <c r="B179" s="144"/>
      <c r="C179" s="144"/>
      <c r="D179" s="144"/>
      <c r="E179" s="144"/>
      <c r="F179" s="144"/>
      <c r="G179" s="144"/>
      <c r="H179" s="144"/>
      <c r="I179" s="144"/>
      <c r="J179" s="144"/>
      <c r="K179" s="144"/>
      <c r="L179" s="144"/>
      <c r="M179" s="144"/>
      <c r="N179" s="144"/>
      <c r="O179" s="144"/>
      <c r="P179" s="144"/>
      <c r="Q179" s="144"/>
      <c r="R179" s="144"/>
      <c r="S179" s="144"/>
      <c r="T179" s="144"/>
      <c r="U179" s="144"/>
      <c r="V179" s="144"/>
      <c r="W179" s="144"/>
      <c r="X179" s="144"/>
      <c r="Y179" s="144"/>
      <c r="Z179" s="144"/>
      <c r="AA179" s="144"/>
      <c r="AB179" s="144"/>
      <c r="AC179" s="144"/>
      <c r="AD179" s="200"/>
      <c r="AE179" s="144"/>
      <c r="AF179" s="144"/>
      <c r="AG179" s="144"/>
      <c r="AH179" s="144"/>
      <c r="AI179" s="144"/>
    </row>
    <row r="180" spans="1:35" s="219" customFormat="1" ht="13" customHeight="1">
      <c r="A180" s="144"/>
      <c r="B180" s="144"/>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200"/>
      <c r="AE180" s="144"/>
      <c r="AF180" s="144"/>
      <c r="AG180" s="144"/>
      <c r="AH180" s="144"/>
      <c r="AI180" s="144"/>
    </row>
    <row r="181" spans="1:35" s="219" customFormat="1" ht="13" customHeight="1">
      <c r="A181" s="144"/>
      <c r="B181" s="144"/>
      <c r="C181" s="144"/>
      <c r="D181" s="144"/>
      <c r="E181" s="144"/>
      <c r="F181" s="144"/>
      <c r="G181" s="144"/>
      <c r="H181" s="144"/>
      <c r="I181" s="144"/>
      <c r="J181" s="144"/>
      <c r="K181" s="144"/>
      <c r="L181" s="144"/>
      <c r="M181" s="144"/>
      <c r="N181" s="144"/>
      <c r="O181" s="144"/>
      <c r="P181" s="144"/>
      <c r="Q181" s="144"/>
      <c r="R181" s="144"/>
      <c r="S181" s="144"/>
      <c r="T181" s="144"/>
      <c r="U181" s="144"/>
      <c r="V181" s="144"/>
      <c r="W181" s="144"/>
      <c r="X181" s="144"/>
      <c r="Y181" s="144"/>
      <c r="Z181" s="144"/>
      <c r="AA181" s="144"/>
      <c r="AB181" s="144"/>
      <c r="AC181" s="144"/>
      <c r="AD181" s="200"/>
      <c r="AE181" s="144"/>
      <c r="AF181" s="144"/>
      <c r="AG181" s="144"/>
      <c r="AH181" s="144"/>
      <c r="AI181" s="144"/>
    </row>
    <row r="182" spans="1:35" s="219" customFormat="1" ht="13" customHeight="1">
      <c r="A182" s="144"/>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200"/>
      <c r="AE182" s="144"/>
      <c r="AF182" s="144"/>
      <c r="AG182" s="144"/>
      <c r="AH182" s="144"/>
      <c r="AI182" s="144"/>
    </row>
    <row r="183" spans="1:35" s="219" customFormat="1" ht="13" customHeight="1">
      <c r="A183" s="144"/>
      <c r="B183" s="144"/>
      <c r="C183" s="144"/>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200"/>
      <c r="AE183" s="144"/>
      <c r="AF183" s="144"/>
      <c r="AG183" s="144"/>
      <c r="AH183" s="144"/>
      <c r="AI183" s="144"/>
    </row>
    <row r="184" spans="1:35" s="219" customFormat="1" ht="13" customHeight="1">
      <c r="A184" s="144"/>
      <c r="B184" s="144"/>
      <c r="C184" s="144"/>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200"/>
      <c r="AE184" s="144"/>
      <c r="AF184" s="144"/>
      <c r="AG184" s="144"/>
      <c r="AH184" s="144"/>
      <c r="AI184" s="144"/>
    </row>
    <row r="185" spans="1:35" s="219" customFormat="1" ht="13" customHeight="1">
      <c r="A185" s="144"/>
      <c r="B185" s="144"/>
      <c r="C185" s="144"/>
      <c r="D185" s="144"/>
      <c r="E185" s="144"/>
      <c r="F185" s="144"/>
      <c r="G185" s="144"/>
      <c r="H185" s="144"/>
      <c r="I185" s="144"/>
      <c r="J185" s="144"/>
      <c r="K185" s="144"/>
      <c r="L185" s="144"/>
      <c r="M185" s="144"/>
      <c r="N185" s="144"/>
      <c r="O185" s="144"/>
      <c r="P185" s="144"/>
      <c r="Q185" s="144"/>
      <c r="R185" s="144"/>
      <c r="S185" s="144"/>
      <c r="T185" s="144"/>
      <c r="U185" s="144"/>
      <c r="V185" s="144"/>
      <c r="W185" s="144"/>
      <c r="X185" s="144"/>
      <c r="Y185" s="144"/>
      <c r="Z185" s="144"/>
      <c r="AA185" s="144"/>
      <c r="AB185" s="144"/>
      <c r="AC185" s="144"/>
      <c r="AD185" s="200"/>
      <c r="AE185" s="144"/>
      <c r="AF185" s="144"/>
      <c r="AG185" s="144"/>
      <c r="AH185" s="144"/>
      <c r="AI185" s="144"/>
    </row>
    <row r="186" spans="1:35" s="219" customFormat="1" ht="13" customHeight="1">
      <c r="A186" s="144"/>
      <c r="B186" s="144"/>
      <c r="C186" s="144"/>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c r="Z186" s="144"/>
      <c r="AA186" s="144"/>
      <c r="AB186" s="144"/>
      <c r="AC186" s="144"/>
      <c r="AD186" s="200"/>
      <c r="AE186" s="144"/>
      <c r="AF186" s="144"/>
      <c r="AG186" s="144"/>
      <c r="AH186" s="144"/>
      <c r="AI186" s="144"/>
    </row>
    <row r="187" spans="1:35" s="219" customFormat="1" ht="13" customHeight="1">
      <c r="A187" s="144"/>
      <c r="B187" s="144"/>
      <c r="C187" s="144"/>
      <c r="D187" s="144"/>
      <c r="E187" s="144"/>
      <c r="F187" s="144"/>
      <c r="G187" s="144"/>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200"/>
      <c r="AE187" s="144"/>
      <c r="AF187" s="144"/>
      <c r="AG187" s="144"/>
      <c r="AH187" s="144"/>
      <c r="AI187" s="144"/>
    </row>
    <row r="188" spans="1:35" s="219" customFormat="1" ht="13" customHeight="1">
      <c r="A188" s="144"/>
      <c r="B188" s="144"/>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c r="AA188" s="144"/>
      <c r="AB188" s="144"/>
      <c r="AC188" s="144"/>
      <c r="AD188" s="200"/>
      <c r="AE188" s="144"/>
      <c r="AF188" s="144"/>
      <c r="AG188" s="144"/>
      <c r="AH188" s="144"/>
      <c r="AI188" s="144"/>
    </row>
    <row r="189" spans="1:35" s="219" customFormat="1" ht="13" customHeight="1">
      <c r="A189" s="144"/>
      <c r="B189" s="144"/>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200"/>
      <c r="AE189" s="144"/>
      <c r="AF189" s="144"/>
      <c r="AG189" s="144"/>
      <c r="AH189" s="144"/>
      <c r="AI189" s="144"/>
    </row>
    <row r="190" spans="1:35" s="219" customFormat="1" ht="13" customHeight="1">
      <c r="A190" s="144"/>
      <c r="B190" s="144"/>
      <c r="C190" s="144"/>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c r="AA190" s="144"/>
      <c r="AB190" s="144"/>
      <c r="AC190" s="144"/>
      <c r="AD190" s="200"/>
      <c r="AE190" s="144"/>
      <c r="AF190" s="144"/>
      <c r="AG190" s="144"/>
      <c r="AH190" s="144"/>
      <c r="AI190" s="144"/>
    </row>
    <row r="191" spans="1:35" s="219" customFormat="1" ht="13" customHeight="1">
      <c r="A191" s="144"/>
      <c r="B191" s="144"/>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200"/>
      <c r="AE191" s="144"/>
      <c r="AF191" s="144"/>
      <c r="AG191" s="144"/>
      <c r="AH191" s="144"/>
      <c r="AI191" s="144"/>
    </row>
    <row r="192" spans="1:35" s="219" customFormat="1" ht="13" customHeight="1">
      <c r="A192" s="144"/>
      <c r="B192" s="144"/>
      <c r="C192" s="144"/>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c r="Z192" s="144"/>
      <c r="AA192" s="144"/>
      <c r="AB192" s="144"/>
      <c r="AC192" s="144"/>
      <c r="AD192" s="200"/>
      <c r="AE192" s="144"/>
      <c r="AF192" s="144"/>
      <c r="AG192" s="144"/>
      <c r="AH192" s="144"/>
      <c r="AI192" s="144"/>
    </row>
    <row r="193" spans="1:35" s="219" customFormat="1" ht="13" customHeight="1">
      <c r="A193" s="144"/>
      <c r="B193" s="144"/>
      <c r="C193" s="144"/>
      <c r="D193" s="144"/>
      <c r="E193" s="144"/>
      <c r="F193" s="144"/>
      <c r="G193" s="144"/>
      <c r="H193" s="144"/>
      <c r="I193" s="144"/>
      <c r="J193" s="144"/>
      <c r="K193" s="144"/>
      <c r="L193" s="144"/>
      <c r="M193" s="144"/>
      <c r="N193" s="144"/>
      <c r="O193" s="144"/>
      <c r="P193" s="144"/>
      <c r="Q193" s="144"/>
      <c r="R193" s="144"/>
      <c r="S193" s="144"/>
      <c r="T193" s="144"/>
      <c r="U193" s="144"/>
      <c r="V193" s="144"/>
      <c r="W193" s="144"/>
      <c r="X193" s="144"/>
      <c r="Y193" s="144"/>
      <c r="Z193" s="144"/>
      <c r="AA193" s="144"/>
      <c r="AB193" s="144"/>
      <c r="AC193" s="144"/>
      <c r="AD193" s="200"/>
      <c r="AE193" s="144"/>
      <c r="AF193" s="144"/>
      <c r="AG193" s="144"/>
      <c r="AH193" s="144"/>
      <c r="AI193" s="144"/>
    </row>
    <row r="194" spans="1:35" s="219" customFormat="1" ht="13" customHeight="1">
      <c r="A194" s="144"/>
      <c r="B194" s="144"/>
      <c r="C194" s="144"/>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200"/>
      <c r="AE194" s="144"/>
      <c r="AF194" s="144"/>
      <c r="AG194" s="144"/>
      <c r="AH194" s="144"/>
      <c r="AI194" s="144"/>
    </row>
    <row r="195" spans="1:35" s="219" customFormat="1" ht="13" customHeight="1">
      <c r="A195" s="144"/>
      <c r="B195" s="144"/>
      <c r="C195" s="144"/>
      <c r="D195" s="144"/>
      <c r="E195" s="144"/>
      <c r="F195" s="144"/>
      <c r="G195" s="144"/>
      <c r="H195" s="144"/>
      <c r="I195" s="144"/>
      <c r="J195" s="144"/>
      <c r="K195" s="144"/>
      <c r="L195" s="144"/>
      <c r="M195" s="144"/>
      <c r="N195" s="144"/>
      <c r="O195" s="144"/>
      <c r="P195" s="144"/>
      <c r="Q195" s="144"/>
      <c r="R195" s="144"/>
      <c r="S195" s="144"/>
      <c r="T195" s="144"/>
      <c r="U195" s="144"/>
      <c r="V195" s="144"/>
      <c r="W195" s="144"/>
      <c r="X195" s="144"/>
      <c r="Y195" s="144"/>
      <c r="Z195" s="144"/>
      <c r="AA195" s="144"/>
      <c r="AB195" s="144"/>
      <c r="AC195" s="144"/>
      <c r="AD195" s="200"/>
      <c r="AE195" s="144"/>
      <c r="AF195" s="144"/>
      <c r="AG195" s="144"/>
      <c r="AH195" s="144"/>
      <c r="AI195" s="144"/>
    </row>
    <row r="196" spans="1:35" s="219" customFormat="1" ht="13" customHeight="1">
      <c r="A196" s="144"/>
      <c r="B196" s="144"/>
      <c r="C196" s="144"/>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200"/>
      <c r="AE196" s="144"/>
      <c r="AF196" s="144"/>
      <c r="AG196" s="144"/>
      <c r="AH196" s="144"/>
      <c r="AI196" s="144"/>
    </row>
    <row r="197" spans="1:35" s="219" customFormat="1" ht="13" customHeight="1">
      <c r="A197" s="144"/>
      <c r="B197" s="144"/>
      <c r="C197" s="144"/>
      <c r="D197" s="144"/>
      <c r="E197" s="144"/>
      <c r="F197" s="144"/>
      <c r="G197" s="144"/>
      <c r="H197" s="144"/>
      <c r="I197" s="144"/>
      <c r="J197" s="144"/>
      <c r="K197" s="144"/>
      <c r="L197" s="144"/>
      <c r="M197" s="144"/>
      <c r="N197" s="144"/>
      <c r="O197" s="144"/>
      <c r="P197" s="144"/>
      <c r="Q197" s="144"/>
      <c r="R197" s="144"/>
      <c r="S197" s="144"/>
      <c r="T197" s="144"/>
      <c r="U197" s="144"/>
      <c r="V197" s="144"/>
      <c r="W197" s="144"/>
      <c r="X197" s="144"/>
      <c r="Y197" s="144"/>
      <c r="Z197" s="144"/>
      <c r="AA197" s="144"/>
      <c r="AB197" s="144"/>
      <c r="AC197" s="144"/>
      <c r="AD197" s="200"/>
      <c r="AE197" s="144"/>
      <c r="AF197" s="144"/>
      <c r="AG197" s="144"/>
      <c r="AH197" s="144"/>
      <c r="AI197" s="144"/>
    </row>
    <row r="198" spans="1:35" s="219" customFormat="1" ht="13" customHeight="1">
      <c r="A198" s="144"/>
      <c r="B198" s="144"/>
      <c r="C198" s="144"/>
      <c r="D198" s="144"/>
      <c r="E198" s="144"/>
      <c r="F198" s="144"/>
      <c r="G198" s="144"/>
      <c r="H198" s="144"/>
      <c r="I198" s="144"/>
      <c r="J198" s="144"/>
      <c r="K198" s="144"/>
      <c r="L198" s="144"/>
      <c r="M198" s="144"/>
      <c r="N198" s="144"/>
      <c r="O198" s="144"/>
      <c r="P198" s="144"/>
      <c r="Q198" s="144"/>
      <c r="R198" s="144"/>
      <c r="S198" s="144"/>
      <c r="T198" s="144"/>
      <c r="U198" s="144"/>
      <c r="V198" s="144"/>
      <c r="W198" s="144"/>
      <c r="X198" s="144"/>
      <c r="Y198" s="144"/>
      <c r="Z198" s="144"/>
      <c r="AA198" s="144"/>
      <c r="AB198" s="144"/>
      <c r="AC198" s="144"/>
      <c r="AD198" s="200"/>
      <c r="AE198" s="144"/>
      <c r="AF198" s="144"/>
      <c r="AG198" s="144"/>
      <c r="AH198" s="144"/>
      <c r="AI198" s="144"/>
    </row>
    <row r="199" spans="1:35" s="219" customFormat="1" ht="13" customHeight="1">
      <c r="A199" s="144"/>
      <c r="B199" s="144"/>
      <c r="C199" s="144"/>
      <c r="D199" s="144"/>
      <c r="E199" s="144"/>
      <c r="F199" s="144"/>
      <c r="G199" s="144"/>
      <c r="H199" s="144"/>
      <c r="I199" s="144"/>
      <c r="J199" s="144"/>
      <c r="K199" s="144"/>
      <c r="L199" s="144"/>
      <c r="M199" s="144"/>
      <c r="N199" s="144"/>
      <c r="O199" s="144"/>
      <c r="P199" s="144"/>
      <c r="Q199" s="144"/>
      <c r="R199" s="144"/>
      <c r="S199" s="144"/>
      <c r="T199" s="144"/>
      <c r="U199" s="144"/>
      <c r="V199" s="144"/>
      <c r="W199" s="144"/>
      <c r="X199" s="144"/>
      <c r="Y199" s="144"/>
      <c r="Z199" s="144"/>
      <c r="AA199" s="144"/>
      <c r="AB199" s="144"/>
      <c r="AC199" s="144"/>
      <c r="AD199" s="200"/>
      <c r="AE199" s="144"/>
      <c r="AF199" s="144"/>
      <c r="AG199" s="144"/>
      <c r="AH199" s="144"/>
      <c r="AI199" s="144"/>
    </row>
    <row r="200" spans="1:35" s="219" customFormat="1" ht="13" customHeight="1">
      <c r="A200" s="144"/>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A200" s="144"/>
      <c r="AB200" s="144"/>
      <c r="AC200" s="144"/>
      <c r="AD200" s="200"/>
      <c r="AE200" s="144"/>
      <c r="AF200" s="144"/>
      <c r="AG200" s="144"/>
      <c r="AH200" s="144"/>
      <c r="AI200" s="144"/>
    </row>
    <row r="201" spans="1:35" s="219" customFormat="1" ht="13" customHeight="1">
      <c r="A201" s="144"/>
      <c r="B201" s="144"/>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200"/>
      <c r="AE201" s="144"/>
      <c r="AF201" s="144"/>
      <c r="AG201" s="144"/>
      <c r="AH201" s="144"/>
      <c r="AI201" s="144"/>
    </row>
    <row r="202" spans="1:35" s="219" customFormat="1" ht="13" customHeight="1">
      <c r="A202" s="144"/>
      <c r="B202" s="144"/>
      <c r="C202" s="144"/>
      <c r="D202" s="144"/>
      <c r="E202" s="144"/>
      <c r="F202" s="144"/>
      <c r="G202" s="144"/>
      <c r="H202" s="144"/>
      <c r="I202" s="144"/>
      <c r="J202" s="144"/>
      <c r="K202" s="144"/>
      <c r="L202" s="144"/>
      <c r="M202" s="144"/>
      <c r="N202" s="144"/>
      <c r="O202" s="144"/>
      <c r="P202" s="144"/>
      <c r="Q202" s="144"/>
      <c r="R202" s="144"/>
      <c r="S202" s="144"/>
      <c r="T202" s="144"/>
      <c r="U202" s="144"/>
      <c r="V202" s="144"/>
      <c r="W202" s="144"/>
      <c r="X202" s="144"/>
      <c r="Y202" s="144"/>
      <c r="Z202" s="144"/>
      <c r="AA202" s="144"/>
      <c r="AB202" s="144"/>
      <c r="AC202" s="144"/>
      <c r="AD202" s="200"/>
      <c r="AE202" s="144"/>
      <c r="AF202" s="144"/>
      <c r="AG202" s="144"/>
      <c r="AH202" s="144"/>
      <c r="AI202" s="144"/>
    </row>
    <row r="203" spans="1:35" s="219" customFormat="1" ht="13" customHeight="1">
      <c r="A203" s="144"/>
      <c r="B203" s="144"/>
      <c r="C203" s="144"/>
      <c r="D203" s="144"/>
      <c r="E203" s="144"/>
      <c r="F203" s="144"/>
      <c r="G203" s="144"/>
      <c r="H203" s="144"/>
      <c r="I203" s="144"/>
      <c r="J203" s="144"/>
      <c r="K203" s="144"/>
      <c r="L203" s="144"/>
      <c r="M203" s="144"/>
      <c r="N203" s="144"/>
      <c r="O203" s="144"/>
      <c r="P203" s="144"/>
      <c r="Q203" s="144"/>
      <c r="R203" s="144"/>
      <c r="S203" s="144"/>
      <c r="T203" s="144"/>
      <c r="U203" s="144"/>
      <c r="V203" s="144"/>
      <c r="W203" s="144"/>
      <c r="X203" s="144"/>
      <c r="Y203" s="144"/>
      <c r="Z203" s="144"/>
      <c r="AA203" s="144"/>
      <c r="AB203" s="144"/>
      <c r="AC203" s="144"/>
      <c r="AD203" s="200"/>
      <c r="AE203" s="144"/>
      <c r="AF203" s="144"/>
      <c r="AG203" s="144"/>
      <c r="AH203" s="144"/>
      <c r="AI203" s="144"/>
    </row>
    <row r="204" spans="1:35" s="219" customFormat="1" ht="13" customHeight="1">
      <c r="A204" s="144"/>
      <c r="B204" s="144"/>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200"/>
      <c r="AE204" s="144"/>
      <c r="AF204" s="144"/>
      <c r="AG204" s="144"/>
      <c r="AH204" s="144"/>
      <c r="AI204" s="144"/>
    </row>
    <row r="205" spans="1:35" s="219" customFormat="1" ht="13" customHeight="1">
      <c r="A205" s="144"/>
      <c r="B205" s="144"/>
      <c r="C205" s="144"/>
      <c r="D205" s="144"/>
      <c r="E205" s="144"/>
      <c r="F205" s="144"/>
      <c r="G205" s="144"/>
      <c r="H205" s="144"/>
      <c r="I205" s="144"/>
      <c r="J205" s="144"/>
      <c r="K205" s="144"/>
      <c r="L205" s="144"/>
      <c r="M205" s="144"/>
      <c r="N205" s="144"/>
      <c r="O205" s="144"/>
      <c r="P205" s="144"/>
      <c r="Q205" s="144"/>
      <c r="R205" s="144"/>
      <c r="S205" s="144"/>
      <c r="T205" s="144"/>
      <c r="U205" s="144"/>
      <c r="V205" s="144"/>
      <c r="W205" s="144"/>
      <c r="X205" s="144"/>
      <c r="Y205" s="144"/>
      <c r="Z205" s="144"/>
      <c r="AA205" s="144"/>
      <c r="AB205" s="144"/>
      <c r="AC205" s="144"/>
      <c r="AD205" s="200"/>
      <c r="AE205" s="144"/>
      <c r="AF205" s="144"/>
      <c r="AG205" s="144"/>
      <c r="AH205" s="144"/>
      <c r="AI205" s="144"/>
    </row>
    <row r="206" spans="1:35" s="219" customFormat="1" ht="13" customHeight="1">
      <c r="A206" s="144"/>
      <c r="B206" s="144"/>
      <c r="C206" s="144"/>
      <c r="D206" s="144"/>
      <c r="E206" s="144"/>
      <c r="F206" s="144"/>
      <c r="G206" s="144"/>
      <c r="H206" s="144"/>
      <c r="I206" s="144"/>
      <c r="J206" s="144"/>
      <c r="K206" s="144"/>
      <c r="L206" s="144"/>
      <c r="M206" s="144"/>
      <c r="N206" s="144"/>
      <c r="O206" s="144"/>
      <c r="P206" s="144"/>
      <c r="Q206" s="144"/>
      <c r="R206" s="144"/>
      <c r="S206" s="144"/>
      <c r="T206" s="144"/>
      <c r="U206" s="144"/>
      <c r="V206" s="144"/>
      <c r="W206" s="144"/>
      <c r="X206" s="144"/>
      <c r="Y206" s="144"/>
      <c r="Z206" s="144"/>
      <c r="AA206" s="144"/>
      <c r="AB206" s="144"/>
      <c r="AC206" s="144"/>
      <c r="AD206" s="200"/>
      <c r="AE206" s="144"/>
      <c r="AF206" s="144"/>
      <c r="AG206" s="144"/>
      <c r="AH206" s="144"/>
      <c r="AI206" s="144"/>
    </row>
    <row r="207" spans="1:35" s="219" customFormat="1" ht="13" customHeight="1">
      <c r="A207" s="144"/>
      <c r="B207" s="144"/>
      <c r="C207" s="144"/>
      <c r="D207" s="144"/>
      <c r="E207" s="144"/>
      <c r="F207" s="144"/>
      <c r="G207" s="144"/>
      <c r="H207" s="144"/>
      <c r="I207" s="144"/>
      <c r="J207" s="144"/>
      <c r="K207" s="144"/>
      <c r="L207" s="144"/>
      <c r="M207" s="144"/>
      <c r="N207" s="144"/>
      <c r="O207" s="144"/>
      <c r="P207" s="144"/>
      <c r="Q207" s="144"/>
      <c r="R207" s="144"/>
      <c r="S207" s="144"/>
      <c r="T207" s="144"/>
      <c r="U207" s="144"/>
      <c r="V207" s="144"/>
      <c r="W207" s="144"/>
      <c r="X207" s="144"/>
      <c r="Y207" s="144"/>
      <c r="Z207" s="144"/>
      <c r="AA207" s="144"/>
      <c r="AB207" s="144"/>
      <c r="AC207" s="144"/>
      <c r="AD207" s="200"/>
      <c r="AE207" s="144"/>
      <c r="AF207" s="144"/>
      <c r="AG207" s="144"/>
      <c r="AH207" s="144"/>
      <c r="AI207" s="144"/>
    </row>
    <row r="208" spans="1:35" s="219" customFormat="1" ht="13" customHeight="1">
      <c r="A208" s="144"/>
      <c r="B208" s="144"/>
      <c r="C208" s="144"/>
      <c r="D208" s="144"/>
      <c r="E208" s="144"/>
      <c r="F208" s="144"/>
      <c r="G208" s="144"/>
      <c r="H208" s="144"/>
      <c r="I208" s="144"/>
      <c r="J208" s="144"/>
      <c r="K208" s="144"/>
      <c r="L208" s="144"/>
      <c r="M208" s="144"/>
      <c r="N208" s="144"/>
      <c r="O208" s="144"/>
      <c r="P208" s="144"/>
      <c r="Q208" s="144"/>
      <c r="R208" s="144"/>
      <c r="S208" s="144"/>
      <c r="T208" s="144"/>
      <c r="U208" s="144"/>
      <c r="V208" s="144"/>
      <c r="W208" s="144"/>
      <c r="X208" s="144"/>
      <c r="Y208" s="144"/>
      <c r="Z208" s="144"/>
      <c r="AA208" s="144"/>
      <c r="AB208" s="144"/>
      <c r="AC208" s="144"/>
      <c r="AD208" s="200"/>
      <c r="AE208" s="144"/>
      <c r="AF208" s="144"/>
      <c r="AG208" s="144"/>
      <c r="AH208" s="144"/>
      <c r="AI208" s="144"/>
    </row>
    <row r="209" spans="1:35" s="219" customFormat="1" ht="13" customHeight="1">
      <c r="A209" s="144"/>
      <c r="B209" s="144"/>
      <c r="C209" s="144"/>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200"/>
      <c r="AE209" s="144"/>
      <c r="AF209" s="144"/>
      <c r="AG209" s="144"/>
      <c r="AH209" s="144"/>
      <c r="AI209" s="144"/>
    </row>
    <row r="210" spans="1:35" s="219" customFormat="1" ht="13" customHeight="1">
      <c r="A210" s="144"/>
      <c r="B210" s="144"/>
      <c r="C210" s="144"/>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200"/>
      <c r="AE210" s="144"/>
      <c r="AF210" s="144"/>
      <c r="AG210" s="144"/>
      <c r="AH210" s="144"/>
      <c r="AI210" s="144"/>
    </row>
    <row r="211" spans="1:35" s="219" customFormat="1" ht="13" customHeight="1">
      <c r="A211" s="144"/>
      <c r="B211" s="144"/>
      <c r="C211" s="144"/>
      <c r="D211" s="144"/>
      <c r="E211" s="144"/>
      <c r="F211" s="144"/>
      <c r="G211" s="144"/>
      <c r="H211" s="144"/>
      <c r="I211" s="144"/>
      <c r="J211" s="144"/>
      <c r="K211" s="144"/>
      <c r="L211" s="144"/>
      <c r="M211" s="144"/>
      <c r="N211" s="144"/>
      <c r="O211" s="144"/>
      <c r="P211" s="144"/>
      <c r="Q211" s="144"/>
      <c r="R211" s="144"/>
      <c r="S211" s="144"/>
      <c r="T211" s="144"/>
      <c r="U211" s="144"/>
      <c r="V211" s="144"/>
      <c r="W211" s="144"/>
      <c r="X211" s="144"/>
      <c r="Y211" s="144"/>
      <c r="Z211" s="144"/>
      <c r="AA211" s="144"/>
      <c r="AB211" s="144"/>
      <c r="AC211" s="144"/>
      <c r="AD211" s="200"/>
      <c r="AE211" s="144"/>
      <c r="AF211" s="144"/>
      <c r="AG211" s="144"/>
      <c r="AH211" s="144"/>
      <c r="AI211" s="144"/>
    </row>
    <row r="212" spans="1:35" s="219" customFormat="1" ht="13" customHeight="1">
      <c r="A212" s="144"/>
      <c r="B212" s="144"/>
      <c r="C212" s="144"/>
      <c r="D212" s="144"/>
      <c r="E212" s="144"/>
      <c r="F212" s="144"/>
      <c r="G212" s="144"/>
      <c r="H212" s="144"/>
      <c r="I212" s="144"/>
      <c r="J212" s="144"/>
      <c r="K212" s="144"/>
      <c r="L212" s="144"/>
      <c r="M212" s="144"/>
      <c r="N212" s="144"/>
      <c r="O212" s="144"/>
      <c r="P212" s="144"/>
      <c r="Q212" s="144"/>
      <c r="R212" s="144"/>
      <c r="S212" s="144"/>
      <c r="T212" s="144"/>
      <c r="U212" s="144"/>
      <c r="V212" s="144"/>
      <c r="W212" s="144"/>
      <c r="X212" s="144"/>
      <c r="Y212" s="144"/>
      <c r="Z212" s="144"/>
      <c r="AA212" s="144"/>
      <c r="AB212" s="144"/>
      <c r="AC212" s="144"/>
      <c r="AD212" s="200"/>
      <c r="AE212" s="144"/>
      <c r="AF212" s="144"/>
      <c r="AG212" s="144"/>
      <c r="AH212" s="144"/>
      <c r="AI212" s="144"/>
    </row>
    <row r="213" spans="1:35" s="219" customFormat="1" ht="13" customHeight="1">
      <c r="A213" s="144"/>
      <c r="B213" s="144"/>
      <c r="C213" s="144"/>
      <c r="D213" s="144"/>
      <c r="E213" s="144"/>
      <c r="F213" s="144"/>
      <c r="G213" s="144"/>
      <c r="H213" s="144"/>
      <c r="I213" s="144"/>
      <c r="J213" s="144"/>
      <c r="K213" s="144"/>
      <c r="L213" s="144"/>
      <c r="M213" s="144"/>
      <c r="N213" s="144"/>
      <c r="O213" s="144"/>
      <c r="P213" s="144"/>
      <c r="Q213" s="144"/>
      <c r="R213" s="144"/>
      <c r="S213" s="144"/>
      <c r="T213" s="144"/>
      <c r="U213" s="144"/>
      <c r="V213" s="144"/>
      <c r="W213" s="144"/>
      <c r="X213" s="144"/>
      <c r="Y213" s="144"/>
      <c r="Z213" s="144"/>
      <c r="AA213" s="144"/>
      <c r="AB213" s="144"/>
      <c r="AC213" s="144"/>
      <c r="AD213" s="200"/>
      <c r="AE213" s="144"/>
      <c r="AF213" s="144"/>
      <c r="AG213" s="144"/>
      <c r="AH213" s="144"/>
      <c r="AI213" s="144"/>
    </row>
    <row r="214" spans="1:35" s="219" customFormat="1" ht="13" customHeight="1">
      <c r="A214" s="144"/>
      <c r="B214" s="144"/>
      <c r="C214" s="144"/>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144"/>
      <c r="Z214" s="144"/>
      <c r="AA214" s="144"/>
      <c r="AB214" s="144"/>
      <c r="AC214" s="144"/>
      <c r="AD214" s="200"/>
      <c r="AE214" s="144"/>
      <c r="AF214" s="144"/>
      <c r="AG214" s="144"/>
      <c r="AH214" s="144"/>
      <c r="AI214" s="144"/>
    </row>
    <row r="215" spans="1:35" s="219" customFormat="1" ht="13" customHeight="1">
      <c r="A215" s="144"/>
      <c r="B215" s="144"/>
      <c r="C215" s="144"/>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144"/>
      <c r="Z215" s="144"/>
      <c r="AA215" s="144"/>
      <c r="AB215" s="144"/>
      <c r="AC215" s="144"/>
      <c r="AD215" s="200"/>
      <c r="AE215" s="144"/>
      <c r="AF215" s="144"/>
      <c r="AG215" s="144"/>
      <c r="AH215" s="144"/>
      <c r="AI215" s="144"/>
    </row>
    <row r="216" spans="1:35" s="219" customFormat="1" ht="13" customHeight="1">
      <c r="A216" s="144"/>
      <c r="B216" s="144"/>
      <c r="C216" s="144"/>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200"/>
      <c r="AE216" s="144"/>
      <c r="AF216" s="144"/>
      <c r="AG216" s="144"/>
      <c r="AH216" s="144"/>
      <c r="AI216" s="144"/>
    </row>
    <row r="217" spans="1:35" s="219" customFormat="1" ht="13" customHeight="1">
      <c r="A217" s="144"/>
      <c r="B217" s="144"/>
      <c r="C217" s="144"/>
      <c r="D217" s="144"/>
      <c r="E217" s="144"/>
      <c r="F217" s="144"/>
      <c r="G217" s="144"/>
      <c r="H217" s="144"/>
      <c r="I217" s="144"/>
      <c r="J217" s="144"/>
      <c r="K217" s="144"/>
      <c r="L217" s="144"/>
      <c r="M217" s="144"/>
      <c r="N217" s="144"/>
      <c r="O217" s="144"/>
      <c r="P217" s="144"/>
      <c r="Q217" s="144"/>
      <c r="R217" s="144"/>
      <c r="S217" s="144"/>
      <c r="T217" s="144"/>
      <c r="U217" s="144"/>
      <c r="V217" s="144"/>
      <c r="W217" s="144"/>
      <c r="X217" s="144"/>
      <c r="Y217" s="144"/>
      <c r="Z217" s="144"/>
      <c r="AA217" s="144"/>
      <c r="AB217" s="144"/>
      <c r="AC217" s="144"/>
      <c r="AD217" s="200"/>
      <c r="AE217" s="144"/>
      <c r="AF217" s="144"/>
      <c r="AG217" s="144"/>
      <c r="AH217" s="144"/>
      <c r="AI217" s="144"/>
    </row>
    <row r="218" spans="1:35" s="219" customFormat="1" ht="13" customHeight="1">
      <c r="A218" s="144"/>
      <c r="B218" s="144"/>
      <c r="C218" s="144"/>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c r="AA218" s="144"/>
      <c r="AB218" s="144"/>
      <c r="AC218" s="144"/>
      <c r="AD218" s="200"/>
      <c r="AE218" s="144"/>
      <c r="AF218" s="144"/>
      <c r="AG218" s="144"/>
      <c r="AH218" s="144"/>
      <c r="AI218" s="144"/>
    </row>
    <row r="219" spans="1:35" s="219" customFormat="1" ht="13" customHeight="1">
      <c r="A219" s="144"/>
      <c r="B219" s="144"/>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144"/>
      <c r="Z219" s="144"/>
      <c r="AA219" s="144"/>
      <c r="AB219" s="144"/>
      <c r="AC219" s="144"/>
      <c r="AD219" s="200"/>
      <c r="AE219" s="144"/>
      <c r="AF219" s="144"/>
      <c r="AG219" s="144"/>
      <c r="AH219" s="144"/>
      <c r="AI219" s="144"/>
    </row>
    <row r="220" spans="1:35" s="219" customFormat="1" ht="13" customHeight="1">
      <c r="A220" s="144"/>
      <c r="B220" s="144"/>
      <c r="C220" s="144"/>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c r="AA220" s="144"/>
      <c r="AB220" s="144"/>
      <c r="AC220" s="144"/>
      <c r="AD220" s="200"/>
      <c r="AE220" s="144"/>
      <c r="AF220" s="144"/>
      <c r="AG220" s="144"/>
      <c r="AH220" s="144"/>
      <c r="AI220" s="144"/>
    </row>
    <row r="221" spans="1:35" s="219" customFormat="1" ht="13" customHeight="1">
      <c r="A221" s="144"/>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200"/>
      <c r="AE221" s="144"/>
      <c r="AF221" s="144"/>
      <c r="AG221" s="144"/>
      <c r="AH221" s="144"/>
      <c r="AI221" s="144"/>
    </row>
    <row r="222" spans="1:35" s="219" customFormat="1" ht="13" customHeight="1">
      <c r="A222" s="144"/>
      <c r="B222" s="144"/>
      <c r="C222" s="144"/>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c r="AA222" s="144"/>
      <c r="AB222" s="144"/>
      <c r="AC222" s="144"/>
      <c r="AD222" s="200"/>
      <c r="AE222" s="144"/>
      <c r="AF222" s="144"/>
      <c r="AG222" s="144"/>
      <c r="AH222" s="144"/>
      <c r="AI222" s="144"/>
    </row>
    <row r="223" spans="1:35" s="219" customFormat="1" ht="13" customHeight="1">
      <c r="A223" s="144"/>
      <c r="B223" s="144"/>
      <c r="C223" s="144"/>
      <c r="D223" s="144"/>
      <c r="E223" s="144"/>
      <c r="F223" s="144"/>
      <c r="G223" s="144"/>
      <c r="H223" s="144"/>
      <c r="I223" s="144"/>
      <c r="J223" s="144"/>
      <c r="K223" s="144"/>
      <c r="L223" s="144"/>
      <c r="M223" s="144"/>
      <c r="N223" s="144"/>
      <c r="O223" s="144"/>
      <c r="P223" s="144"/>
      <c r="Q223" s="144"/>
      <c r="R223" s="144"/>
      <c r="S223" s="144"/>
      <c r="T223" s="144"/>
      <c r="U223" s="144"/>
      <c r="V223" s="144"/>
      <c r="W223" s="144"/>
      <c r="X223" s="144"/>
      <c r="Y223" s="144"/>
      <c r="Z223" s="144"/>
      <c r="AA223" s="144"/>
      <c r="AB223" s="144"/>
      <c r="AC223" s="144"/>
      <c r="AD223" s="200"/>
      <c r="AE223" s="144"/>
      <c r="AF223" s="144"/>
      <c r="AG223" s="144"/>
      <c r="AH223" s="144"/>
      <c r="AI223" s="144"/>
    </row>
    <row r="224" spans="1:35" s="219" customFormat="1" ht="13" customHeight="1">
      <c r="A224" s="144"/>
      <c r="B224" s="144"/>
      <c r="C224" s="144"/>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144"/>
      <c r="AB224" s="144"/>
      <c r="AC224" s="144"/>
      <c r="AD224" s="200"/>
      <c r="AE224" s="144"/>
      <c r="AF224" s="144"/>
      <c r="AG224" s="144"/>
      <c r="AH224" s="144"/>
      <c r="AI224" s="144"/>
    </row>
    <row r="225" spans="1:35" s="219" customFormat="1" ht="13" customHeight="1">
      <c r="A225" s="144"/>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c r="AA225" s="144"/>
      <c r="AB225" s="144"/>
      <c r="AC225" s="144"/>
      <c r="AD225" s="200"/>
      <c r="AE225" s="144"/>
      <c r="AF225" s="144"/>
      <c r="AG225" s="144"/>
      <c r="AH225" s="144"/>
      <c r="AI225" s="144"/>
    </row>
    <row r="226" spans="1:35" s="219" customFormat="1" ht="13" customHeight="1">
      <c r="A226" s="144"/>
      <c r="B226" s="144"/>
      <c r="C226" s="144"/>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144"/>
      <c r="Z226" s="144"/>
      <c r="AA226" s="144"/>
      <c r="AB226" s="144"/>
      <c r="AC226" s="144"/>
      <c r="AD226" s="200"/>
      <c r="AE226" s="144"/>
      <c r="AF226" s="144"/>
      <c r="AG226" s="144"/>
      <c r="AH226" s="144"/>
      <c r="AI226" s="144"/>
    </row>
    <row r="227" spans="1:35" s="219" customFormat="1" ht="13" customHeight="1">
      <c r="A227" s="144"/>
      <c r="B227" s="144"/>
      <c r="C227" s="144"/>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200"/>
      <c r="AE227" s="144"/>
      <c r="AF227" s="144"/>
      <c r="AG227" s="144"/>
      <c r="AH227" s="144"/>
      <c r="AI227" s="144"/>
    </row>
    <row r="228" spans="1:35" s="219" customFormat="1" ht="13" customHeight="1">
      <c r="A228" s="144"/>
      <c r="B228" s="144"/>
      <c r="C228" s="144"/>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c r="Z228" s="144"/>
      <c r="AA228" s="144"/>
      <c r="AB228" s="144"/>
      <c r="AC228" s="144"/>
      <c r="AD228" s="200"/>
      <c r="AE228" s="144"/>
      <c r="AF228" s="144"/>
      <c r="AG228" s="144"/>
      <c r="AH228" s="144"/>
      <c r="AI228" s="144"/>
    </row>
    <row r="229" spans="1:35" s="219" customFormat="1" ht="13" customHeight="1">
      <c r="A229" s="144"/>
      <c r="B229" s="144"/>
      <c r="C229" s="144"/>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c r="Z229" s="144"/>
      <c r="AA229" s="144"/>
      <c r="AB229" s="144"/>
      <c r="AC229" s="144"/>
      <c r="AD229" s="200"/>
      <c r="AE229" s="144"/>
      <c r="AF229" s="144"/>
      <c r="AG229" s="144"/>
      <c r="AH229" s="144"/>
      <c r="AI229" s="144"/>
    </row>
    <row r="230" spans="1:35" s="219" customFormat="1" ht="13" customHeight="1">
      <c r="A230" s="144"/>
      <c r="B230" s="144"/>
      <c r="C230" s="144"/>
      <c r="D230" s="144"/>
      <c r="E230" s="144"/>
      <c r="F230" s="144"/>
      <c r="G230" s="144"/>
      <c r="H230" s="144"/>
      <c r="I230" s="144"/>
      <c r="J230" s="144"/>
      <c r="K230" s="144"/>
      <c r="L230" s="144"/>
      <c r="M230" s="144"/>
      <c r="N230" s="144"/>
      <c r="O230" s="144"/>
      <c r="P230" s="144"/>
      <c r="Q230" s="144"/>
      <c r="R230" s="144"/>
      <c r="S230" s="144"/>
      <c r="T230" s="144"/>
      <c r="U230" s="144"/>
      <c r="V230" s="144"/>
      <c r="W230" s="144"/>
      <c r="X230" s="144"/>
      <c r="Y230" s="144"/>
      <c r="Z230" s="144"/>
      <c r="AA230" s="144"/>
      <c r="AB230" s="144"/>
      <c r="AC230" s="144"/>
      <c r="AD230" s="200"/>
      <c r="AE230" s="144"/>
      <c r="AF230" s="144"/>
      <c r="AG230" s="144"/>
      <c r="AH230" s="144"/>
      <c r="AI230" s="144"/>
    </row>
    <row r="231" spans="1:35" s="219" customFormat="1" ht="13" customHeight="1">
      <c r="A231" s="144"/>
      <c r="B231" s="144"/>
      <c r="C231" s="144"/>
      <c r="D231" s="144"/>
      <c r="E231" s="144"/>
      <c r="F231" s="144"/>
      <c r="G231" s="144"/>
      <c r="H231" s="144"/>
      <c r="I231" s="144"/>
      <c r="J231" s="144"/>
      <c r="K231" s="144"/>
      <c r="L231" s="144"/>
      <c r="M231" s="144"/>
      <c r="N231" s="144"/>
      <c r="O231" s="144"/>
      <c r="P231" s="144"/>
      <c r="Q231" s="144"/>
      <c r="R231" s="144"/>
      <c r="S231" s="144"/>
      <c r="T231" s="144"/>
      <c r="U231" s="144"/>
      <c r="V231" s="144"/>
      <c r="W231" s="144"/>
      <c r="X231" s="144"/>
      <c r="Y231" s="144"/>
      <c r="Z231" s="144"/>
      <c r="AA231" s="144"/>
      <c r="AB231" s="144"/>
      <c r="AC231" s="144"/>
      <c r="AD231" s="200"/>
      <c r="AE231" s="144"/>
      <c r="AF231" s="144"/>
      <c r="AG231" s="144"/>
      <c r="AH231" s="144"/>
      <c r="AI231" s="144"/>
    </row>
    <row r="232" spans="1:35" s="219" customFormat="1" ht="13" customHeight="1">
      <c r="A232" s="144"/>
      <c r="B232" s="144"/>
      <c r="C232" s="144"/>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c r="Z232" s="144"/>
      <c r="AA232" s="144"/>
      <c r="AB232" s="144"/>
      <c r="AC232" s="144"/>
      <c r="AD232" s="200"/>
      <c r="AE232" s="144"/>
      <c r="AF232" s="144"/>
      <c r="AG232" s="144"/>
      <c r="AH232" s="144"/>
      <c r="AI232" s="144"/>
    </row>
    <row r="233" spans="1:35" s="219" customFormat="1" ht="13" customHeight="1">
      <c r="A233" s="144"/>
      <c r="B233" s="144"/>
      <c r="C233" s="144"/>
      <c r="D233" s="144"/>
      <c r="E233" s="144"/>
      <c r="F233" s="144"/>
      <c r="G233" s="144"/>
      <c r="H233" s="144"/>
      <c r="I233" s="144"/>
      <c r="J233" s="144"/>
      <c r="K233" s="144"/>
      <c r="L233" s="144"/>
      <c r="M233" s="144"/>
      <c r="N233" s="144"/>
      <c r="O233" s="144"/>
      <c r="P233" s="144"/>
      <c r="Q233" s="144"/>
      <c r="R233" s="144"/>
      <c r="S233" s="144"/>
      <c r="T233" s="144"/>
      <c r="U233" s="144"/>
      <c r="V233" s="144"/>
      <c r="W233" s="144"/>
      <c r="X233" s="144"/>
      <c r="Y233" s="144"/>
      <c r="Z233" s="144"/>
      <c r="AA233" s="144"/>
      <c r="AB233" s="144"/>
      <c r="AC233" s="144"/>
      <c r="AD233" s="200"/>
      <c r="AE233" s="144"/>
      <c r="AF233" s="144"/>
      <c r="AG233" s="144"/>
      <c r="AH233" s="144"/>
      <c r="AI233" s="144"/>
    </row>
    <row r="234" spans="1:35" s="219" customFormat="1" ht="13" customHeight="1">
      <c r="A234" s="144"/>
      <c r="B234" s="144"/>
      <c r="C234" s="144"/>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44"/>
      <c r="AB234" s="144"/>
      <c r="AC234" s="144"/>
      <c r="AD234" s="200"/>
      <c r="AE234" s="144"/>
      <c r="AF234" s="144"/>
      <c r="AG234" s="144"/>
      <c r="AH234" s="144"/>
      <c r="AI234" s="144"/>
    </row>
    <row r="235" spans="1:35" s="219" customFormat="1" ht="13" customHeight="1">
      <c r="A235" s="144"/>
      <c r="B235" s="144"/>
      <c r="C235" s="144"/>
      <c r="D235" s="144"/>
      <c r="E235" s="144"/>
      <c r="F235" s="144"/>
      <c r="G235" s="144"/>
      <c r="H235" s="144"/>
      <c r="I235" s="144"/>
      <c r="J235" s="144"/>
      <c r="K235" s="144"/>
      <c r="L235" s="144"/>
      <c r="M235" s="144"/>
      <c r="N235" s="144"/>
      <c r="O235" s="144"/>
      <c r="P235" s="144"/>
      <c r="Q235" s="144"/>
      <c r="R235" s="144"/>
      <c r="S235" s="144"/>
      <c r="T235" s="144"/>
      <c r="U235" s="144"/>
      <c r="V235" s="144"/>
      <c r="W235" s="144"/>
      <c r="X235" s="144"/>
      <c r="Y235" s="144"/>
      <c r="Z235" s="144"/>
      <c r="AA235" s="144"/>
      <c r="AB235" s="144"/>
      <c r="AC235" s="144"/>
      <c r="AD235" s="200"/>
      <c r="AE235" s="144"/>
      <c r="AF235" s="144"/>
      <c r="AG235" s="144"/>
      <c r="AH235" s="144"/>
      <c r="AI235" s="144"/>
    </row>
    <row r="236" spans="1:35" s="219" customFormat="1" ht="13" customHeight="1">
      <c r="A236" s="144"/>
      <c r="B236" s="144"/>
      <c r="C236" s="144"/>
      <c r="D236" s="144"/>
      <c r="E236" s="144"/>
      <c r="F236" s="144"/>
      <c r="G236" s="144"/>
      <c r="H236" s="144"/>
      <c r="I236" s="144"/>
      <c r="J236" s="144"/>
      <c r="K236" s="144"/>
      <c r="L236" s="144"/>
      <c r="M236" s="144"/>
      <c r="N236" s="144"/>
      <c r="O236" s="144"/>
      <c r="P236" s="144"/>
      <c r="Q236" s="144"/>
      <c r="R236" s="144"/>
      <c r="S236" s="144"/>
      <c r="T236" s="144"/>
      <c r="U236" s="144"/>
      <c r="V236" s="144"/>
      <c r="W236" s="144"/>
      <c r="X236" s="144"/>
      <c r="Y236" s="144"/>
      <c r="Z236" s="144"/>
      <c r="AA236" s="144"/>
      <c r="AB236" s="144"/>
      <c r="AC236" s="144"/>
      <c r="AD236" s="200"/>
      <c r="AE236" s="144"/>
      <c r="AF236" s="144"/>
      <c r="AG236" s="144"/>
      <c r="AH236" s="144"/>
      <c r="AI236" s="144"/>
    </row>
    <row r="237" spans="1:35" s="219" customFormat="1" ht="13" customHeight="1">
      <c r="A237" s="144"/>
      <c r="B237" s="144"/>
      <c r="C237" s="144"/>
      <c r="D237" s="144"/>
      <c r="E237" s="144"/>
      <c r="F237" s="144"/>
      <c r="G237" s="144"/>
      <c r="H237" s="144"/>
      <c r="I237" s="144"/>
      <c r="J237" s="144"/>
      <c r="K237" s="144"/>
      <c r="L237" s="144"/>
      <c r="M237" s="144"/>
      <c r="N237" s="144"/>
      <c r="O237" s="144"/>
      <c r="P237" s="144"/>
      <c r="Q237" s="144"/>
      <c r="R237" s="144"/>
      <c r="S237" s="144"/>
      <c r="T237" s="144"/>
      <c r="U237" s="144"/>
      <c r="V237" s="144"/>
      <c r="W237" s="144"/>
      <c r="X237" s="144"/>
      <c r="Y237" s="144"/>
      <c r="Z237" s="144"/>
      <c r="AA237" s="144"/>
      <c r="AB237" s="144"/>
      <c r="AC237" s="144"/>
      <c r="AD237" s="200"/>
      <c r="AE237" s="144"/>
      <c r="AF237" s="144"/>
      <c r="AG237" s="144"/>
      <c r="AH237" s="144"/>
      <c r="AI237" s="144"/>
    </row>
    <row r="238" spans="1:35" s="219" customFormat="1" ht="13" customHeight="1">
      <c r="A238" s="144"/>
      <c r="B238" s="144"/>
      <c r="C238" s="144"/>
      <c r="D238" s="144"/>
      <c r="E238" s="144"/>
      <c r="F238" s="144"/>
      <c r="G238" s="144"/>
      <c r="H238" s="144"/>
      <c r="I238" s="144"/>
      <c r="J238" s="144"/>
      <c r="K238" s="144"/>
      <c r="L238" s="144"/>
      <c r="M238" s="144"/>
      <c r="N238" s="144"/>
      <c r="O238" s="144"/>
      <c r="P238" s="144"/>
      <c r="Q238" s="144"/>
      <c r="R238" s="144"/>
      <c r="S238" s="144"/>
      <c r="T238" s="144"/>
      <c r="U238" s="144"/>
      <c r="V238" s="144"/>
      <c r="W238" s="144"/>
      <c r="X238" s="144"/>
      <c r="Y238" s="144"/>
      <c r="Z238" s="144"/>
      <c r="AA238" s="144"/>
      <c r="AB238" s="144"/>
      <c r="AC238" s="144"/>
      <c r="AD238" s="200"/>
      <c r="AE238" s="144"/>
      <c r="AF238" s="144"/>
      <c r="AG238" s="144"/>
      <c r="AH238" s="144"/>
      <c r="AI238" s="144"/>
    </row>
    <row r="239" spans="1:35" s="219" customFormat="1" ht="13" customHeight="1">
      <c r="A239" s="144"/>
      <c r="B239" s="144"/>
      <c r="C239" s="144"/>
      <c r="D239" s="144"/>
      <c r="E239" s="144"/>
      <c r="F239" s="144"/>
      <c r="G239" s="144"/>
      <c r="H239" s="144"/>
      <c r="I239" s="144"/>
      <c r="J239" s="144"/>
      <c r="K239" s="144"/>
      <c r="L239" s="144"/>
      <c r="M239" s="144"/>
      <c r="N239" s="144"/>
      <c r="O239" s="144"/>
      <c r="P239" s="144"/>
      <c r="Q239" s="144"/>
      <c r="R239" s="144"/>
      <c r="S239" s="144"/>
      <c r="T239" s="144"/>
      <c r="U239" s="144"/>
      <c r="V239" s="144"/>
      <c r="W239" s="144"/>
      <c r="X239" s="144"/>
      <c r="Y239" s="144"/>
      <c r="Z239" s="144"/>
      <c r="AA239" s="144"/>
      <c r="AB239" s="144"/>
      <c r="AC239" s="144"/>
      <c r="AD239" s="200"/>
      <c r="AE239" s="144"/>
      <c r="AF239" s="144"/>
      <c r="AG239" s="144"/>
      <c r="AH239" s="144"/>
      <c r="AI239" s="144"/>
    </row>
    <row r="240" spans="1:35" s="219" customFormat="1" ht="13" customHeight="1">
      <c r="A240" s="144"/>
      <c r="B240" s="144"/>
      <c r="C240" s="144"/>
      <c r="D240" s="144"/>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c r="AA240" s="144"/>
      <c r="AB240" s="144"/>
      <c r="AC240" s="144"/>
      <c r="AD240" s="200"/>
      <c r="AE240" s="144"/>
      <c r="AF240" s="144"/>
      <c r="AG240" s="144"/>
      <c r="AH240" s="144"/>
      <c r="AI240" s="144"/>
    </row>
    <row r="241" spans="1:35" s="219" customFormat="1" ht="13" customHeight="1">
      <c r="A241" s="144"/>
      <c r="B241" s="144"/>
      <c r="C241" s="144"/>
      <c r="D241" s="144"/>
      <c r="E241" s="144"/>
      <c r="F241" s="144"/>
      <c r="G241" s="144"/>
      <c r="H241" s="144"/>
      <c r="I241" s="144"/>
      <c r="J241" s="144"/>
      <c r="K241" s="144"/>
      <c r="L241" s="144"/>
      <c r="M241" s="144"/>
      <c r="N241" s="144"/>
      <c r="O241" s="144"/>
      <c r="P241" s="144"/>
      <c r="Q241" s="144"/>
      <c r="R241" s="144"/>
      <c r="S241" s="144"/>
      <c r="T241" s="144"/>
      <c r="U241" s="144"/>
      <c r="V241" s="144"/>
      <c r="W241" s="144"/>
      <c r="X241" s="144"/>
      <c r="Y241" s="144"/>
      <c r="Z241" s="144"/>
      <c r="AA241" s="144"/>
      <c r="AB241" s="144"/>
      <c r="AC241" s="144"/>
      <c r="AD241" s="200"/>
      <c r="AE241" s="144"/>
      <c r="AF241" s="144"/>
      <c r="AG241" s="144"/>
      <c r="AH241" s="144"/>
      <c r="AI241" s="144"/>
    </row>
    <row r="242" spans="1:35" s="219" customFormat="1" ht="13" customHeight="1">
      <c r="A242" s="144"/>
      <c r="B242" s="144"/>
      <c r="C242" s="144"/>
      <c r="D242" s="144"/>
      <c r="E242" s="144"/>
      <c r="F242" s="144"/>
      <c r="G242" s="144"/>
      <c r="H242" s="144"/>
      <c r="I242" s="144"/>
      <c r="J242" s="144"/>
      <c r="K242" s="144"/>
      <c r="L242" s="144"/>
      <c r="M242" s="144"/>
      <c r="N242" s="144"/>
      <c r="O242" s="144"/>
      <c r="P242" s="144"/>
      <c r="Q242" s="144"/>
      <c r="R242" s="144"/>
      <c r="S242" s="144"/>
      <c r="T242" s="144"/>
      <c r="U242" s="144"/>
      <c r="V242" s="144"/>
      <c r="W242" s="144"/>
      <c r="X242" s="144"/>
      <c r="Y242" s="144"/>
      <c r="Z242" s="144"/>
      <c r="AA242" s="144"/>
      <c r="AB242" s="144"/>
      <c r="AC242" s="144"/>
      <c r="AD242" s="200"/>
      <c r="AE242" s="144"/>
      <c r="AF242" s="144"/>
      <c r="AG242" s="144"/>
      <c r="AH242" s="144"/>
      <c r="AI242" s="144"/>
    </row>
    <row r="243" spans="1:35" s="219" customFormat="1" ht="13" customHeight="1">
      <c r="A243" s="144"/>
      <c r="B243" s="144"/>
      <c r="C243" s="144"/>
      <c r="D243" s="144"/>
      <c r="E243" s="144"/>
      <c r="F243" s="144"/>
      <c r="G243" s="144"/>
      <c r="H243" s="144"/>
      <c r="I243" s="144"/>
      <c r="J243" s="144"/>
      <c r="K243" s="144"/>
      <c r="L243" s="144"/>
      <c r="M243" s="144"/>
      <c r="N243" s="144"/>
      <c r="O243" s="144"/>
      <c r="P243" s="144"/>
      <c r="Q243" s="144"/>
      <c r="R243" s="144"/>
      <c r="S243" s="144"/>
      <c r="T243" s="144"/>
      <c r="U243" s="144"/>
      <c r="V243" s="144"/>
      <c r="W243" s="144"/>
      <c r="X243" s="144"/>
      <c r="Y243" s="144"/>
      <c r="Z243" s="144"/>
      <c r="AA243" s="144"/>
      <c r="AB243" s="144"/>
      <c r="AC243" s="144"/>
      <c r="AD243" s="200"/>
      <c r="AE243" s="144"/>
      <c r="AF243" s="144"/>
      <c r="AG243" s="144"/>
      <c r="AH243" s="144"/>
      <c r="AI243" s="144"/>
    </row>
    <row r="244" spans="1:35" s="219" customFormat="1" ht="13" customHeight="1">
      <c r="A244" s="144"/>
      <c r="B244" s="144"/>
      <c r="C244" s="144"/>
      <c r="D244" s="144"/>
      <c r="E244" s="144"/>
      <c r="F244" s="144"/>
      <c r="G244" s="144"/>
      <c r="H244" s="144"/>
      <c r="I244" s="144"/>
      <c r="J244" s="144"/>
      <c r="K244" s="144"/>
      <c r="L244" s="144"/>
      <c r="M244" s="144"/>
      <c r="N244" s="144"/>
      <c r="O244" s="144"/>
      <c r="P244" s="144"/>
      <c r="Q244" s="144"/>
      <c r="R244" s="144"/>
      <c r="S244" s="144"/>
      <c r="T244" s="144"/>
      <c r="U244" s="144"/>
      <c r="V244" s="144"/>
      <c r="W244" s="144"/>
      <c r="X244" s="144"/>
      <c r="Y244" s="144"/>
      <c r="Z244" s="144"/>
      <c r="AA244" s="144"/>
      <c r="AB244" s="144"/>
      <c r="AC244" s="144"/>
      <c r="AD244" s="200"/>
      <c r="AE244" s="144"/>
      <c r="AF244" s="144"/>
      <c r="AG244" s="144"/>
      <c r="AH244" s="144"/>
      <c r="AI244" s="144"/>
    </row>
    <row r="245" spans="1:35" s="219" customFormat="1" ht="13" customHeight="1">
      <c r="A245" s="144"/>
      <c r="B245" s="144"/>
      <c r="C245" s="144"/>
      <c r="D245" s="144"/>
      <c r="E245" s="144"/>
      <c r="F245" s="144"/>
      <c r="G245" s="144"/>
      <c r="H245" s="144"/>
      <c r="I245" s="144"/>
      <c r="J245" s="144"/>
      <c r="K245" s="144"/>
      <c r="L245" s="144"/>
      <c r="M245" s="144"/>
      <c r="N245" s="144"/>
      <c r="O245" s="144"/>
      <c r="P245" s="144"/>
      <c r="Q245" s="144"/>
      <c r="R245" s="144"/>
      <c r="S245" s="144"/>
      <c r="T245" s="144"/>
      <c r="U245" s="144"/>
      <c r="V245" s="144"/>
      <c r="W245" s="144"/>
      <c r="X245" s="144"/>
      <c r="Y245" s="144"/>
      <c r="Z245" s="144"/>
      <c r="AA245" s="144"/>
      <c r="AB245" s="144"/>
      <c r="AC245" s="144"/>
      <c r="AD245" s="200"/>
      <c r="AE245" s="144"/>
      <c r="AF245" s="144"/>
      <c r="AG245" s="144"/>
      <c r="AH245" s="144"/>
      <c r="AI245" s="144"/>
    </row>
    <row r="246" spans="1:35" s="219" customFormat="1" ht="13" customHeight="1">
      <c r="A246" s="144"/>
      <c r="B246" s="144"/>
      <c r="C246" s="144"/>
      <c r="D246" s="144"/>
      <c r="E246" s="144"/>
      <c r="F246" s="144"/>
      <c r="G246" s="144"/>
      <c r="H246" s="144"/>
      <c r="I246" s="144"/>
      <c r="J246" s="144"/>
      <c r="K246" s="144"/>
      <c r="L246" s="144"/>
      <c r="M246" s="144"/>
      <c r="N246" s="144"/>
      <c r="O246" s="144"/>
      <c r="P246" s="144"/>
      <c r="Q246" s="144"/>
      <c r="R246" s="144"/>
      <c r="S246" s="144"/>
      <c r="T246" s="144"/>
      <c r="U246" s="144"/>
      <c r="V246" s="144"/>
      <c r="W246" s="144"/>
      <c r="X246" s="144"/>
      <c r="Y246" s="144"/>
      <c r="Z246" s="144"/>
      <c r="AA246" s="144"/>
      <c r="AB246" s="144"/>
      <c r="AC246" s="144"/>
      <c r="AD246" s="200"/>
      <c r="AE246" s="144"/>
      <c r="AF246" s="144"/>
      <c r="AG246" s="144"/>
      <c r="AH246" s="144"/>
      <c r="AI246" s="144"/>
    </row>
    <row r="247" spans="1:35" s="219" customFormat="1" ht="13" customHeight="1">
      <c r="A247" s="144"/>
      <c r="B247" s="144"/>
      <c r="C247" s="144"/>
      <c r="D247" s="144"/>
      <c r="E247" s="144"/>
      <c r="F247" s="144"/>
      <c r="G247" s="144"/>
      <c r="H247" s="144"/>
      <c r="I247" s="144"/>
      <c r="J247" s="144"/>
      <c r="K247" s="144"/>
      <c r="L247" s="144"/>
      <c r="M247" s="144"/>
      <c r="N247" s="144"/>
      <c r="O247" s="144"/>
      <c r="P247" s="144"/>
      <c r="Q247" s="144"/>
      <c r="R247" s="144"/>
      <c r="S247" s="144"/>
      <c r="T247" s="144"/>
      <c r="U247" s="144"/>
      <c r="V247" s="144"/>
      <c r="W247" s="144"/>
      <c r="X247" s="144"/>
      <c r="Y247" s="144"/>
      <c r="Z247" s="144"/>
      <c r="AA247" s="144"/>
      <c r="AB247" s="144"/>
      <c r="AC247" s="144"/>
      <c r="AD247" s="200"/>
      <c r="AE247" s="144"/>
      <c r="AF247" s="144"/>
      <c r="AG247" s="144"/>
      <c r="AH247" s="144"/>
      <c r="AI247" s="144"/>
    </row>
    <row r="248" spans="1:35" s="219" customFormat="1" ht="13" customHeight="1">
      <c r="A248" s="144"/>
      <c r="B248" s="144"/>
      <c r="C248" s="144"/>
      <c r="D248" s="144"/>
      <c r="E248" s="144"/>
      <c r="F248" s="144"/>
      <c r="G248" s="144"/>
      <c r="H248" s="144"/>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200"/>
      <c r="AE248" s="144"/>
      <c r="AF248" s="144"/>
      <c r="AG248" s="144"/>
      <c r="AH248" s="144"/>
      <c r="AI248" s="144"/>
    </row>
    <row r="249" spans="1:35" s="219" customFormat="1" ht="13" customHeight="1">
      <c r="A249" s="144"/>
      <c r="B249" s="144"/>
      <c r="C249" s="144"/>
      <c r="D249" s="144"/>
      <c r="E249" s="144"/>
      <c r="F249" s="144"/>
      <c r="G249" s="144"/>
      <c r="H249" s="144"/>
      <c r="I249" s="144"/>
      <c r="J249" s="144"/>
      <c r="K249" s="144"/>
      <c r="L249" s="144"/>
      <c r="M249" s="144"/>
      <c r="N249" s="144"/>
      <c r="O249" s="144"/>
      <c r="P249" s="144"/>
      <c r="Q249" s="144"/>
      <c r="R249" s="144"/>
      <c r="S249" s="144"/>
      <c r="T249" s="144"/>
      <c r="U249" s="144"/>
      <c r="V249" s="144"/>
      <c r="W249" s="144"/>
      <c r="X249" s="144"/>
      <c r="Y249" s="144"/>
      <c r="Z249" s="144"/>
      <c r="AA249" s="144"/>
      <c r="AB249" s="144"/>
      <c r="AC249" s="144"/>
      <c r="AD249" s="200"/>
      <c r="AE249" s="144"/>
      <c r="AF249" s="144"/>
      <c r="AG249" s="144"/>
      <c r="AH249" s="144"/>
      <c r="AI249" s="144"/>
    </row>
    <row r="250" spans="1:35" s="219" customFormat="1" ht="13" customHeight="1">
      <c r="A250" s="144"/>
      <c r="B250" s="144"/>
      <c r="C250" s="144"/>
      <c r="D250" s="144"/>
      <c r="E250" s="144"/>
      <c r="F250" s="144"/>
      <c r="G250" s="144"/>
      <c r="H250" s="144"/>
      <c r="I250" s="144"/>
      <c r="J250" s="144"/>
      <c r="K250" s="144"/>
      <c r="L250" s="144"/>
      <c r="M250" s="144"/>
      <c r="N250" s="144"/>
      <c r="O250" s="144"/>
      <c r="P250" s="144"/>
      <c r="Q250" s="144"/>
      <c r="R250" s="144"/>
      <c r="S250" s="144"/>
      <c r="T250" s="144"/>
      <c r="U250" s="144"/>
      <c r="V250" s="144"/>
      <c r="W250" s="144"/>
      <c r="X250" s="144"/>
      <c r="Y250" s="144"/>
      <c r="Z250" s="144"/>
      <c r="AA250" s="144"/>
      <c r="AB250" s="144"/>
      <c r="AC250" s="144"/>
      <c r="AD250" s="200"/>
      <c r="AE250" s="144"/>
      <c r="AF250" s="144"/>
      <c r="AG250" s="144"/>
      <c r="AH250" s="144"/>
      <c r="AI250" s="144"/>
    </row>
    <row r="251" spans="1:35" s="219" customFormat="1" ht="13" customHeight="1">
      <c r="A251" s="144"/>
      <c r="B251" s="144"/>
      <c r="C251" s="144"/>
      <c r="D251" s="144"/>
      <c r="E251" s="144"/>
      <c r="F251" s="144"/>
      <c r="G251" s="144"/>
      <c r="H251" s="144"/>
      <c r="I251" s="144"/>
      <c r="J251" s="144"/>
      <c r="K251" s="144"/>
      <c r="L251" s="144"/>
      <c r="M251" s="144"/>
      <c r="N251" s="144"/>
      <c r="O251" s="144"/>
      <c r="P251" s="144"/>
      <c r="Q251" s="144"/>
      <c r="R251" s="144"/>
      <c r="S251" s="144"/>
      <c r="T251" s="144"/>
      <c r="U251" s="144"/>
      <c r="V251" s="144"/>
      <c r="W251" s="144"/>
      <c r="X251" s="144"/>
      <c r="Y251" s="144"/>
      <c r="Z251" s="144"/>
      <c r="AA251" s="144"/>
      <c r="AB251" s="144"/>
      <c r="AC251" s="144"/>
      <c r="AD251" s="200"/>
      <c r="AE251" s="144"/>
      <c r="AF251" s="144"/>
      <c r="AG251" s="144"/>
      <c r="AH251" s="144"/>
      <c r="AI251" s="144"/>
    </row>
    <row r="252" spans="1:35" s="219" customFormat="1" ht="13" customHeight="1">
      <c r="A252" s="144"/>
      <c r="B252" s="144"/>
      <c r="C252" s="144"/>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c r="AC252" s="144"/>
      <c r="AD252" s="200"/>
      <c r="AE252" s="144"/>
      <c r="AF252" s="144"/>
      <c r="AG252" s="144"/>
      <c r="AH252" s="144"/>
      <c r="AI252" s="144"/>
    </row>
    <row r="253" spans="1:35" s="219" customFormat="1" ht="13" customHeight="1">
      <c r="A253" s="144"/>
      <c r="B253" s="144"/>
      <c r="C253" s="144"/>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144"/>
      <c r="Z253" s="144"/>
      <c r="AA253" s="144"/>
      <c r="AB253" s="144"/>
      <c r="AC253" s="144"/>
      <c r="AD253" s="200"/>
      <c r="AE253" s="144"/>
      <c r="AF253" s="144"/>
      <c r="AG253" s="144"/>
      <c r="AH253" s="144"/>
      <c r="AI253" s="144"/>
    </row>
    <row r="254" spans="1:35" s="219" customFormat="1" ht="13" customHeight="1">
      <c r="A254" s="144"/>
      <c r="B254" s="144"/>
      <c r="C254" s="144"/>
      <c r="D254" s="144"/>
      <c r="E254" s="144"/>
      <c r="F254" s="144"/>
      <c r="G254" s="144"/>
      <c r="H254" s="144"/>
      <c r="I254" s="144"/>
      <c r="J254" s="144"/>
      <c r="K254" s="144"/>
      <c r="L254" s="144"/>
      <c r="M254" s="144"/>
      <c r="N254" s="144"/>
      <c r="O254" s="144"/>
      <c r="P254" s="144"/>
      <c r="Q254" s="144"/>
      <c r="R254" s="144"/>
      <c r="S254" s="144"/>
      <c r="T254" s="144"/>
      <c r="U254" s="144"/>
      <c r="V254" s="144"/>
      <c r="W254" s="144"/>
      <c r="X254" s="144"/>
      <c r="Y254" s="144"/>
      <c r="Z254" s="144"/>
      <c r="AA254" s="144"/>
      <c r="AB254" s="144"/>
      <c r="AC254" s="144"/>
      <c r="AD254" s="200"/>
      <c r="AE254" s="144"/>
      <c r="AF254" s="144"/>
      <c r="AG254" s="144"/>
      <c r="AH254" s="144"/>
      <c r="AI254" s="144"/>
    </row>
    <row r="255" spans="1:35" s="219" customFormat="1" ht="13" customHeight="1">
      <c r="A255" s="144"/>
      <c r="B255" s="144"/>
      <c r="C255" s="144"/>
      <c r="D255" s="144"/>
      <c r="E255" s="144"/>
      <c r="F255" s="144"/>
      <c r="G255" s="144"/>
      <c r="H255" s="144"/>
      <c r="I255" s="144"/>
      <c r="J255" s="144"/>
      <c r="K255" s="144"/>
      <c r="L255" s="144"/>
      <c r="M255" s="144"/>
      <c r="N255" s="144"/>
      <c r="O255" s="144"/>
      <c r="P255" s="144"/>
      <c r="Q255" s="144"/>
      <c r="R255" s="144"/>
      <c r="S255" s="144"/>
      <c r="T255" s="144"/>
      <c r="U255" s="144"/>
      <c r="V255" s="144"/>
      <c r="W255" s="144"/>
      <c r="X255" s="144"/>
      <c r="Y255" s="144"/>
      <c r="Z255" s="144"/>
      <c r="AA255" s="144"/>
      <c r="AB255" s="144"/>
      <c r="AC255" s="144"/>
      <c r="AD255" s="200"/>
      <c r="AE255" s="144"/>
      <c r="AF255" s="144"/>
      <c r="AG255" s="144"/>
      <c r="AH255" s="144"/>
      <c r="AI255" s="144"/>
    </row>
    <row r="256" spans="1:35" s="219" customFormat="1" ht="13" customHeight="1">
      <c r="A256" s="144"/>
      <c r="B256" s="144"/>
      <c r="C256" s="144"/>
      <c r="D256" s="144"/>
      <c r="E256" s="144"/>
      <c r="F256" s="144"/>
      <c r="G256" s="144"/>
      <c r="H256" s="144"/>
      <c r="I256" s="144"/>
      <c r="J256" s="144"/>
      <c r="K256" s="144"/>
      <c r="L256" s="144"/>
      <c r="M256" s="144"/>
      <c r="N256" s="144"/>
      <c r="O256" s="144"/>
      <c r="P256" s="144"/>
      <c r="Q256" s="144"/>
      <c r="R256" s="144"/>
      <c r="S256" s="144"/>
      <c r="T256" s="144"/>
      <c r="U256" s="144"/>
      <c r="V256" s="144"/>
      <c r="W256" s="144"/>
      <c r="X256" s="144"/>
      <c r="Y256" s="144"/>
      <c r="Z256" s="144"/>
      <c r="AA256" s="144"/>
      <c r="AB256" s="144"/>
      <c r="AC256" s="144"/>
      <c r="AD256" s="200"/>
      <c r="AE256" s="144"/>
      <c r="AF256" s="144"/>
      <c r="AG256" s="144"/>
      <c r="AH256" s="144"/>
      <c r="AI256" s="144"/>
    </row>
    <row r="257" spans="1:35" s="219" customFormat="1" ht="13" customHeight="1">
      <c r="A257" s="144"/>
      <c r="B257" s="144"/>
      <c r="C257" s="144"/>
      <c r="D257" s="144"/>
      <c r="E257" s="144"/>
      <c r="F257" s="144"/>
      <c r="G257" s="144"/>
      <c r="H257" s="144"/>
      <c r="I257" s="144"/>
      <c r="J257" s="144"/>
      <c r="K257" s="144"/>
      <c r="L257" s="144"/>
      <c r="M257" s="144"/>
      <c r="N257" s="144"/>
      <c r="O257" s="144"/>
      <c r="P257" s="144"/>
      <c r="Q257" s="144"/>
      <c r="R257" s="144"/>
      <c r="S257" s="144"/>
      <c r="T257" s="144"/>
      <c r="U257" s="144"/>
      <c r="V257" s="144"/>
      <c r="W257" s="144"/>
      <c r="X257" s="144"/>
      <c r="Y257" s="144"/>
      <c r="Z257" s="144"/>
      <c r="AA257" s="144"/>
      <c r="AB257" s="144"/>
      <c r="AC257" s="144"/>
      <c r="AD257" s="200"/>
      <c r="AE257" s="144"/>
      <c r="AF257" s="144"/>
      <c r="AG257" s="144"/>
      <c r="AH257" s="144"/>
      <c r="AI257" s="144"/>
    </row>
    <row r="258" spans="1:35" s="219" customFormat="1" ht="13" customHeight="1">
      <c r="A258" s="144"/>
      <c r="B258" s="144"/>
      <c r="C258" s="144"/>
      <c r="D258" s="144"/>
      <c r="E258" s="144"/>
      <c r="F258" s="144"/>
      <c r="G258" s="144"/>
      <c r="H258" s="144"/>
      <c r="I258" s="144"/>
      <c r="J258" s="144"/>
      <c r="K258" s="144"/>
      <c r="L258" s="144"/>
      <c r="M258" s="144"/>
      <c r="N258" s="144"/>
      <c r="O258" s="144"/>
      <c r="P258" s="144"/>
      <c r="Q258" s="144"/>
      <c r="R258" s="144"/>
      <c r="S258" s="144"/>
      <c r="T258" s="144"/>
      <c r="U258" s="144"/>
      <c r="V258" s="144"/>
      <c r="W258" s="144"/>
      <c r="X258" s="144"/>
      <c r="Y258" s="144"/>
      <c r="Z258" s="144"/>
      <c r="AA258" s="144"/>
      <c r="AB258" s="144"/>
      <c r="AC258" s="144"/>
      <c r="AD258" s="200"/>
      <c r="AE258" s="144"/>
      <c r="AF258" s="144"/>
      <c r="AG258" s="144"/>
      <c r="AH258" s="144"/>
      <c r="AI258" s="144"/>
    </row>
    <row r="259" spans="1:35" s="219" customFormat="1" ht="13" customHeight="1">
      <c r="A259" s="144"/>
      <c r="B259" s="144"/>
      <c r="C259" s="144"/>
      <c r="D259" s="144"/>
      <c r="E259" s="144"/>
      <c r="F259" s="144"/>
      <c r="G259" s="144"/>
      <c r="H259" s="144"/>
      <c r="I259" s="144"/>
      <c r="J259" s="144"/>
      <c r="K259" s="144"/>
      <c r="L259" s="144"/>
      <c r="M259" s="144"/>
      <c r="N259" s="144"/>
      <c r="O259" s="144"/>
      <c r="P259" s="144"/>
      <c r="Q259" s="144"/>
      <c r="R259" s="144"/>
      <c r="S259" s="144"/>
      <c r="T259" s="144"/>
      <c r="U259" s="144"/>
      <c r="V259" s="144"/>
      <c r="W259" s="144"/>
      <c r="X259" s="144"/>
      <c r="Y259" s="144"/>
      <c r="Z259" s="144"/>
      <c r="AA259" s="144"/>
      <c r="AB259" s="144"/>
      <c r="AC259" s="144"/>
      <c r="AD259" s="200"/>
      <c r="AE259" s="144"/>
      <c r="AF259" s="144"/>
      <c r="AG259" s="144"/>
      <c r="AH259" s="144"/>
      <c r="AI259" s="144"/>
    </row>
    <row r="260" spans="1:35" s="219" customFormat="1" ht="13" customHeight="1">
      <c r="A260" s="144"/>
      <c r="B260" s="144"/>
      <c r="C260" s="144"/>
      <c r="D260" s="144"/>
      <c r="E260" s="144"/>
      <c r="F260" s="144"/>
      <c r="G260" s="144"/>
      <c r="H260" s="144"/>
      <c r="I260" s="144"/>
      <c r="J260" s="144"/>
      <c r="K260" s="144"/>
      <c r="L260" s="144"/>
      <c r="M260" s="144"/>
      <c r="N260" s="144"/>
      <c r="O260" s="144"/>
      <c r="P260" s="144"/>
      <c r="Q260" s="144"/>
      <c r="R260" s="144"/>
      <c r="S260" s="144"/>
      <c r="T260" s="144"/>
      <c r="U260" s="144"/>
      <c r="V260" s="144"/>
      <c r="W260" s="144"/>
      <c r="X260" s="144"/>
      <c r="Y260" s="144"/>
      <c r="Z260" s="144"/>
      <c r="AA260" s="144"/>
      <c r="AB260" s="144"/>
      <c r="AC260" s="144"/>
      <c r="AD260" s="200"/>
      <c r="AE260" s="144"/>
      <c r="AF260" s="144"/>
      <c r="AG260" s="144"/>
      <c r="AH260" s="144"/>
      <c r="AI260" s="144"/>
    </row>
    <row r="261" spans="1:35" s="219" customFormat="1" ht="13" customHeight="1">
      <c r="A261" s="144"/>
      <c r="B261" s="144"/>
      <c r="C261" s="144"/>
      <c r="D261" s="144"/>
      <c r="E261" s="144"/>
      <c r="F261" s="144"/>
      <c r="G261" s="144"/>
      <c r="H261" s="144"/>
      <c r="I261" s="144"/>
      <c r="J261" s="144"/>
      <c r="K261" s="144"/>
      <c r="L261" s="144"/>
      <c r="M261" s="144"/>
      <c r="N261" s="144"/>
      <c r="O261" s="144"/>
      <c r="P261" s="144"/>
      <c r="Q261" s="144"/>
      <c r="R261" s="144"/>
      <c r="S261" s="144"/>
      <c r="T261" s="144"/>
      <c r="U261" s="144"/>
      <c r="V261" s="144"/>
      <c r="W261" s="144"/>
      <c r="X261" s="144"/>
      <c r="Y261" s="144"/>
      <c r="Z261" s="144"/>
      <c r="AA261" s="144"/>
      <c r="AB261" s="144"/>
      <c r="AC261" s="144"/>
      <c r="AD261" s="200"/>
      <c r="AE261" s="144"/>
      <c r="AF261" s="144"/>
      <c r="AG261" s="144"/>
      <c r="AH261" s="144"/>
      <c r="AI261" s="144"/>
    </row>
    <row r="262" spans="1:35" s="219" customFormat="1" ht="13" customHeight="1">
      <c r="A262" s="144"/>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A262" s="144"/>
      <c r="AB262" s="144"/>
      <c r="AC262" s="144"/>
      <c r="AD262" s="200"/>
      <c r="AE262" s="144"/>
      <c r="AF262" s="144"/>
      <c r="AG262" s="144"/>
      <c r="AH262" s="144"/>
      <c r="AI262" s="144"/>
    </row>
    <row r="263" spans="1:35" s="219" customFormat="1" ht="13" customHeight="1">
      <c r="A263" s="144"/>
      <c r="B263" s="144"/>
      <c r="C263" s="144"/>
      <c r="D263" s="144"/>
      <c r="E263" s="144"/>
      <c r="F263" s="144"/>
      <c r="G263" s="144"/>
      <c r="H263" s="144"/>
      <c r="I263" s="144"/>
      <c r="J263" s="144"/>
      <c r="K263" s="144"/>
      <c r="L263" s="144"/>
      <c r="M263" s="144"/>
      <c r="N263" s="144"/>
      <c r="O263" s="144"/>
      <c r="P263" s="144"/>
      <c r="Q263" s="144"/>
      <c r="R263" s="144"/>
      <c r="S263" s="144"/>
      <c r="T263" s="144"/>
      <c r="U263" s="144"/>
      <c r="V263" s="144"/>
      <c r="W263" s="144"/>
      <c r="X263" s="144"/>
      <c r="Y263" s="144"/>
      <c r="Z263" s="144"/>
      <c r="AA263" s="144"/>
      <c r="AB263" s="144"/>
      <c r="AC263" s="144"/>
      <c r="AD263" s="200"/>
      <c r="AE263" s="144"/>
      <c r="AF263" s="144"/>
      <c r="AG263" s="144"/>
      <c r="AH263" s="144"/>
      <c r="AI263" s="144"/>
    </row>
    <row r="264" spans="1:35" s="219" customFormat="1" ht="13" customHeight="1">
      <c r="A264" s="144"/>
      <c r="B264" s="144"/>
      <c r="C264" s="144"/>
      <c r="D264" s="144"/>
      <c r="E264" s="144"/>
      <c r="F264" s="144"/>
      <c r="G264" s="144"/>
      <c r="H264" s="144"/>
      <c r="I264" s="144"/>
      <c r="J264" s="144"/>
      <c r="K264" s="144"/>
      <c r="L264" s="144"/>
      <c r="M264" s="144"/>
      <c r="N264" s="144"/>
      <c r="O264" s="144"/>
      <c r="P264" s="144"/>
      <c r="Q264" s="144"/>
      <c r="R264" s="144"/>
      <c r="S264" s="144"/>
      <c r="T264" s="144"/>
      <c r="U264" s="144"/>
      <c r="V264" s="144"/>
      <c r="W264" s="144"/>
      <c r="X264" s="144"/>
      <c r="Y264" s="144"/>
      <c r="Z264" s="144"/>
      <c r="AA264" s="144"/>
      <c r="AB264" s="144"/>
      <c r="AC264" s="144"/>
      <c r="AD264" s="200"/>
      <c r="AE264" s="144"/>
      <c r="AF264" s="144"/>
      <c r="AG264" s="144"/>
      <c r="AH264" s="144"/>
      <c r="AI264" s="144"/>
    </row>
    <row r="265" spans="1:35" s="219" customFormat="1" ht="13" customHeight="1">
      <c r="A265" s="144"/>
      <c r="B265" s="144"/>
      <c r="C265" s="144"/>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c r="AA265" s="144"/>
      <c r="AB265" s="144"/>
      <c r="AC265" s="144"/>
      <c r="AD265" s="200"/>
      <c r="AE265" s="144"/>
      <c r="AF265" s="144"/>
      <c r="AG265" s="144"/>
      <c r="AH265" s="144"/>
      <c r="AI265" s="144"/>
    </row>
    <row r="266" spans="1:35" s="219" customFormat="1" ht="13" customHeight="1">
      <c r="A266" s="144"/>
      <c r="B266" s="144"/>
      <c r="C266" s="144"/>
      <c r="D266" s="144"/>
      <c r="E266" s="144"/>
      <c r="F266" s="144"/>
      <c r="G266" s="144"/>
      <c r="H266" s="144"/>
      <c r="I266" s="144"/>
      <c r="J266" s="144"/>
      <c r="K266" s="144"/>
      <c r="L266" s="144"/>
      <c r="M266" s="144"/>
      <c r="N266" s="144"/>
      <c r="O266" s="144"/>
      <c r="P266" s="144"/>
      <c r="Q266" s="144"/>
      <c r="R266" s="144"/>
      <c r="S266" s="144"/>
      <c r="T266" s="144"/>
      <c r="U266" s="144"/>
      <c r="V266" s="144"/>
      <c r="W266" s="144"/>
      <c r="X266" s="144"/>
      <c r="Y266" s="144"/>
      <c r="Z266" s="144"/>
      <c r="AA266" s="144"/>
      <c r="AB266" s="144"/>
      <c r="AC266" s="144"/>
      <c r="AD266" s="200"/>
      <c r="AE266" s="144"/>
      <c r="AF266" s="144"/>
      <c r="AG266" s="144"/>
      <c r="AH266" s="144"/>
      <c r="AI266" s="144"/>
    </row>
    <row r="267" spans="1:35" s="219" customFormat="1" ht="13" customHeight="1">
      <c r="A267" s="144"/>
      <c r="B267" s="144"/>
      <c r="C267" s="144"/>
      <c r="D267" s="144"/>
      <c r="E267" s="144"/>
      <c r="F267" s="144"/>
      <c r="G267" s="144"/>
      <c r="H267" s="144"/>
      <c r="I267" s="144"/>
      <c r="J267" s="144"/>
      <c r="K267" s="144"/>
      <c r="L267" s="144"/>
      <c r="M267" s="144"/>
      <c r="N267" s="144"/>
      <c r="O267" s="144"/>
      <c r="P267" s="144"/>
      <c r="Q267" s="144"/>
      <c r="R267" s="144"/>
      <c r="S267" s="144"/>
      <c r="T267" s="144"/>
      <c r="U267" s="144"/>
      <c r="V267" s="144"/>
      <c r="W267" s="144"/>
      <c r="X267" s="144"/>
      <c r="Y267" s="144"/>
      <c r="Z267" s="144"/>
      <c r="AA267" s="144"/>
      <c r="AB267" s="144"/>
      <c r="AC267" s="144"/>
      <c r="AD267" s="200"/>
      <c r="AE267" s="144"/>
      <c r="AF267" s="144"/>
      <c r="AG267" s="144"/>
      <c r="AH267" s="144"/>
      <c r="AI267" s="144"/>
    </row>
    <row r="268" spans="1:35" s="219" customFormat="1" ht="13" customHeight="1">
      <c r="A268" s="144"/>
      <c r="B268" s="144"/>
      <c r="C268" s="144"/>
      <c r="D268" s="144"/>
      <c r="E268" s="144"/>
      <c r="F268" s="144"/>
      <c r="G268" s="144"/>
      <c r="H268" s="144"/>
      <c r="I268" s="144"/>
      <c r="J268" s="144"/>
      <c r="K268" s="144"/>
      <c r="L268" s="144"/>
      <c r="M268" s="144"/>
      <c r="N268" s="144"/>
      <c r="O268" s="144"/>
      <c r="P268" s="144"/>
      <c r="Q268" s="144"/>
      <c r="R268" s="144"/>
      <c r="S268" s="144"/>
      <c r="T268" s="144"/>
      <c r="U268" s="144"/>
      <c r="V268" s="144"/>
      <c r="W268" s="144"/>
      <c r="X268" s="144"/>
      <c r="Y268" s="144"/>
      <c r="Z268" s="144"/>
      <c r="AA268" s="144"/>
      <c r="AB268" s="144"/>
      <c r="AC268" s="144"/>
      <c r="AD268" s="200"/>
      <c r="AE268" s="144"/>
      <c r="AF268" s="144"/>
      <c r="AG268" s="144"/>
      <c r="AH268" s="144"/>
      <c r="AI268" s="144"/>
    </row>
    <row r="269" spans="1:35" s="219" customFormat="1" ht="13" customHeight="1">
      <c r="A269" s="144"/>
      <c r="B269" s="144"/>
      <c r="C269" s="144"/>
      <c r="D269" s="144"/>
      <c r="E269" s="144"/>
      <c r="F269" s="144"/>
      <c r="G269" s="144"/>
      <c r="H269" s="144"/>
      <c r="I269" s="144"/>
      <c r="J269" s="144"/>
      <c r="K269" s="144"/>
      <c r="L269" s="144"/>
      <c r="M269" s="144"/>
      <c r="N269" s="144"/>
      <c r="O269" s="144"/>
      <c r="P269" s="144"/>
      <c r="Q269" s="144"/>
      <c r="R269" s="144"/>
      <c r="S269" s="144"/>
      <c r="T269" s="144"/>
      <c r="U269" s="144"/>
      <c r="V269" s="144"/>
      <c r="W269" s="144"/>
      <c r="X269" s="144"/>
      <c r="Y269" s="144"/>
      <c r="Z269" s="144"/>
      <c r="AA269" s="144"/>
      <c r="AB269" s="144"/>
      <c r="AC269" s="144"/>
      <c r="AD269" s="200"/>
      <c r="AE269" s="144"/>
      <c r="AF269" s="144"/>
      <c r="AG269" s="144"/>
      <c r="AH269" s="144"/>
      <c r="AI269" s="144"/>
    </row>
    <row r="270" spans="1:35" s="219" customFormat="1" ht="13" customHeight="1">
      <c r="A270" s="144"/>
      <c r="B270" s="144"/>
      <c r="C270" s="144"/>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4"/>
      <c r="Z270" s="144"/>
      <c r="AA270" s="144"/>
      <c r="AB270" s="144"/>
      <c r="AC270" s="144"/>
      <c r="AD270" s="200"/>
      <c r="AE270" s="144"/>
      <c r="AF270" s="144"/>
      <c r="AG270" s="144"/>
      <c r="AH270" s="144"/>
      <c r="AI270" s="144"/>
    </row>
    <row r="271" spans="1:35" s="219" customFormat="1" ht="13" customHeight="1">
      <c r="A271" s="144"/>
      <c r="B271" s="144"/>
      <c r="C271" s="144"/>
      <c r="D271" s="144"/>
      <c r="E271" s="144"/>
      <c r="F271" s="144"/>
      <c r="G271" s="144"/>
      <c r="H271" s="144"/>
      <c r="I271" s="144"/>
      <c r="J271" s="144"/>
      <c r="K271" s="144"/>
      <c r="L271" s="144"/>
      <c r="M271" s="144"/>
      <c r="N271" s="144"/>
      <c r="O271" s="144"/>
      <c r="P271" s="144"/>
      <c r="Q271" s="144"/>
      <c r="R271" s="144"/>
      <c r="S271" s="144"/>
      <c r="T271" s="144"/>
      <c r="U271" s="144"/>
      <c r="V271" s="144"/>
      <c r="W271" s="144"/>
      <c r="X271" s="144"/>
      <c r="Y271" s="144"/>
      <c r="Z271" s="144"/>
      <c r="AA271" s="144"/>
      <c r="AB271" s="144"/>
      <c r="AC271" s="144"/>
      <c r="AD271" s="200"/>
      <c r="AE271" s="144"/>
      <c r="AF271" s="144"/>
      <c r="AG271" s="144"/>
      <c r="AH271" s="144"/>
      <c r="AI271" s="144"/>
    </row>
    <row r="272" spans="1:35" s="219" customFormat="1" ht="13" customHeight="1">
      <c r="A272" s="144"/>
      <c r="B272" s="144"/>
      <c r="C272" s="144"/>
      <c r="D272" s="144"/>
      <c r="E272" s="144"/>
      <c r="F272" s="144"/>
      <c r="G272" s="144"/>
      <c r="H272" s="144"/>
      <c r="I272" s="144"/>
      <c r="J272" s="144"/>
      <c r="K272" s="144"/>
      <c r="L272" s="144"/>
      <c r="M272" s="144"/>
      <c r="N272" s="144"/>
      <c r="O272" s="144"/>
      <c r="P272" s="144"/>
      <c r="Q272" s="144"/>
      <c r="R272" s="144"/>
      <c r="S272" s="144"/>
      <c r="T272" s="144"/>
      <c r="U272" s="144"/>
      <c r="V272" s="144"/>
      <c r="W272" s="144"/>
      <c r="X272" s="144"/>
      <c r="Y272" s="144"/>
      <c r="Z272" s="144"/>
      <c r="AA272" s="144"/>
      <c r="AB272" s="144"/>
      <c r="AC272" s="144"/>
      <c r="AD272" s="200"/>
      <c r="AE272" s="144"/>
      <c r="AF272" s="144"/>
      <c r="AG272" s="144"/>
      <c r="AH272" s="144"/>
      <c r="AI272" s="144"/>
    </row>
    <row r="273" spans="1:35" s="219" customFormat="1" ht="13" customHeight="1">
      <c r="A273" s="144"/>
      <c r="B273" s="144"/>
      <c r="C273" s="144"/>
      <c r="D273" s="144"/>
      <c r="E273" s="144"/>
      <c r="F273" s="144"/>
      <c r="G273" s="144"/>
      <c r="H273" s="144"/>
      <c r="I273" s="144"/>
      <c r="J273" s="144"/>
      <c r="K273" s="144"/>
      <c r="L273" s="144"/>
      <c r="M273" s="144"/>
      <c r="N273" s="144"/>
      <c r="O273" s="144"/>
      <c r="P273" s="144"/>
      <c r="Q273" s="144"/>
      <c r="R273" s="144"/>
      <c r="S273" s="144"/>
      <c r="T273" s="144"/>
      <c r="U273" s="144"/>
      <c r="V273" s="144"/>
      <c r="W273" s="144"/>
      <c r="X273" s="144"/>
      <c r="Y273" s="144"/>
      <c r="Z273" s="144"/>
      <c r="AA273" s="144"/>
      <c r="AB273" s="144"/>
      <c r="AC273" s="144"/>
      <c r="AD273" s="200"/>
      <c r="AE273" s="144"/>
      <c r="AF273" s="144"/>
      <c r="AG273" s="144"/>
      <c r="AH273" s="144"/>
      <c r="AI273" s="144"/>
    </row>
    <row r="274" spans="1:35" s="219" customFormat="1" ht="13" customHeight="1">
      <c r="A274" s="144"/>
      <c r="B274" s="144"/>
      <c r="C274" s="144"/>
      <c r="D274" s="144"/>
      <c r="E274" s="144"/>
      <c r="F274" s="144"/>
      <c r="G274" s="144"/>
      <c r="H274" s="144"/>
      <c r="I274" s="144"/>
      <c r="J274" s="144"/>
      <c r="K274" s="144"/>
      <c r="L274" s="144"/>
      <c r="M274" s="144"/>
      <c r="N274" s="144"/>
      <c r="O274" s="144"/>
      <c r="P274" s="144"/>
      <c r="Q274" s="144"/>
      <c r="R274" s="144"/>
      <c r="S274" s="144"/>
      <c r="T274" s="144"/>
      <c r="U274" s="144"/>
      <c r="V274" s="144"/>
      <c r="W274" s="144"/>
      <c r="X274" s="144"/>
      <c r="Y274" s="144"/>
      <c r="Z274" s="144"/>
      <c r="AA274" s="144"/>
      <c r="AB274" s="144"/>
      <c r="AC274" s="144"/>
      <c r="AD274" s="200"/>
      <c r="AE274" s="144"/>
      <c r="AF274" s="144"/>
      <c r="AG274" s="144"/>
      <c r="AH274" s="144"/>
      <c r="AI274" s="144"/>
    </row>
    <row r="275" spans="1:35" s="219" customFormat="1" ht="13" customHeight="1">
      <c r="A275" s="144"/>
      <c r="B275" s="144"/>
      <c r="C275" s="144"/>
      <c r="D275" s="144"/>
      <c r="E275" s="144"/>
      <c r="F275" s="144"/>
      <c r="G275" s="144"/>
      <c r="H275" s="144"/>
      <c r="I275" s="144"/>
      <c r="J275" s="144"/>
      <c r="K275" s="144"/>
      <c r="L275" s="144"/>
      <c r="M275" s="144"/>
      <c r="N275" s="144"/>
      <c r="O275" s="144"/>
      <c r="P275" s="144"/>
      <c r="Q275" s="144"/>
      <c r="R275" s="144"/>
      <c r="S275" s="144"/>
      <c r="T275" s="144"/>
      <c r="U275" s="144"/>
      <c r="V275" s="144"/>
      <c r="W275" s="144"/>
      <c r="X275" s="144"/>
      <c r="Y275" s="144"/>
      <c r="Z275" s="144"/>
      <c r="AA275" s="144"/>
      <c r="AB275" s="144"/>
      <c r="AC275" s="144"/>
      <c r="AD275" s="200"/>
      <c r="AE275" s="144"/>
      <c r="AF275" s="144"/>
      <c r="AG275" s="144"/>
      <c r="AH275" s="144"/>
      <c r="AI275" s="144"/>
    </row>
    <row r="276" spans="1:35" s="219" customFormat="1" ht="13" customHeight="1">
      <c r="A276" s="144"/>
      <c r="B276" s="144"/>
      <c r="C276" s="144"/>
      <c r="D276" s="144"/>
      <c r="E276" s="144"/>
      <c r="F276" s="144"/>
      <c r="G276" s="144"/>
      <c r="H276" s="144"/>
      <c r="I276" s="144"/>
      <c r="J276" s="144"/>
      <c r="K276" s="144"/>
      <c r="L276" s="144"/>
      <c r="M276" s="144"/>
      <c r="N276" s="144"/>
      <c r="O276" s="144"/>
      <c r="P276" s="144"/>
      <c r="Q276" s="144"/>
      <c r="R276" s="144"/>
      <c r="S276" s="144"/>
      <c r="T276" s="144"/>
      <c r="U276" s="144"/>
      <c r="V276" s="144"/>
      <c r="W276" s="144"/>
      <c r="X276" s="144"/>
      <c r="Y276" s="144"/>
      <c r="Z276" s="144"/>
      <c r="AA276" s="144"/>
      <c r="AB276" s="144"/>
      <c r="AC276" s="144"/>
      <c r="AD276" s="200"/>
      <c r="AE276" s="144"/>
      <c r="AF276" s="144"/>
      <c r="AG276" s="144"/>
      <c r="AH276" s="144"/>
      <c r="AI276" s="144"/>
    </row>
    <row r="277" spans="1:35" s="219" customFormat="1" ht="13" customHeight="1">
      <c r="A277" s="144"/>
      <c r="B277" s="144"/>
      <c r="C277" s="144"/>
      <c r="D277" s="144"/>
      <c r="E277" s="144"/>
      <c r="F277" s="144"/>
      <c r="G277" s="144"/>
      <c r="H277" s="144"/>
      <c r="I277" s="144"/>
      <c r="J277" s="144"/>
      <c r="K277" s="144"/>
      <c r="L277" s="144"/>
      <c r="M277" s="144"/>
      <c r="N277" s="144"/>
      <c r="O277" s="144"/>
      <c r="P277" s="144"/>
      <c r="Q277" s="144"/>
      <c r="R277" s="144"/>
      <c r="S277" s="144"/>
      <c r="T277" s="144"/>
      <c r="U277" s="144"/>
      <c r="V277" s="144"/>
      <c r="W277" s="144"/>
      <c r="X277" s="144"/>
      <c r="Y277" s="144"/>
      <c r="Z277" s="144"/>
      <c r="AA277" s="144"/>
      <c r="AB277" s="144"/>
      <c r="AC277" s="144"/>
      <c r="AD277" s="200"/>
      <c r="AE277" s="144"/>
      <c r="AF277" s="144"/>
      <c r="AG277" s="144"/>
      <c r="AH277" s="144"/>
      <c r="AI277" s="144"/>
    </row>
    <row r="278" spans="1:35" s="219" customFormat="1" ht="13" customHeight="1">
      <c r="A278" s="144"/>
      <c r="B278" s="144"/>
      <c r="C278" s="144"/>
      <c r="D278" s="144"/>
      <c r="E278" s="144"/>
      <c r="F278" s="144"/>
      <c r="G278" s="144"/>
      <c r="H278" s="144"/>
      <c r="I278" s="144"/>
      <c r="J278" s="144"/>
      <c r="K278" s="144"/>
      <c r="L278" s="144"/>
      <c r="M278" s="144"/>
      <c r="N278" s="144"/>
      <c r="O278" s="144"/>
      <c r="P278" s="144"/>
      <c r="Q278" s="144"/>
      <c r="R278" s="144"/>
      <c r="S278" s="144"/>
      <c r="T278" s="144"/>
      <c r="U278" s="144"/>
      <c r="V278" s="144"/>
      <c r="W278" s="144"/>
      <c r="X278" s="144"/>
      <c r="Y278" s="144"/>
      <c r="Z278" s="144"/>
      <c r="AA278" s="144"/>
      <c r="AB278" s="144"/>
      <c r="AC278" s="144"/>
      <c r="AD278" s="200"/>
      <c r="AE278" s="144"/>
      <c r="AF278" s="144"/>
      <c r="AG278" s="144"/>
      <c r="AH278" s="144"/>
      <c r="AI278" s="144"/>
    </row>
    <row r="279" spans="1:35" s="219" customFormat="1" ht="13" customHeight="1">
      <c r="A279" s="144"/>
      <c r="B279" s="144"/>
      <c r="C279" s="144"/>
      <c r="D279" s="144"/>
      <c r="E279" s="144"/>
      <c r="F279" s="144"/>
      <c r="G279" s="144"/>
      <c r="H279" s="144"/>
      <c r="I279" s="144"/>
      <c r="J279" s="144"/>
      <c r="K279" s="144"/>
      <c r="L279" s="144"/>
      <c r="M279" s="144"/>
      <c r="N279" s="144"/>
      <c r="O279" s="144"/>
      <c r="P279" s="144"/>
      <c r="Q279" s="144"/>
      <c r="R279" s="144"/>
      <c r="S279" s="144"/>
      <c r="T279" s="144"/>
      <c r="U279" s="144"/>
      <c r="V279" s="144"/>
      <c r="W279" s="144"/>
      <c r="X279" s="144"/>
      <c r="Y279" s="144"/>
      <c r="Z279" s="144"/>
      <c r="AA279" s="144"/>
      <c r="AB279" s="144"/>
      <c r="AC279" s="144"/>
      <c r="AD279" s="200"/>
      <c r="AE279" s="144"/>
      <c r="AF279" s="144"/>
      <c r="AG279" s="144"/>
      <c r="AH279" s="144"/>
      <c r="AI279" s="144"/>
    </row>
    <row r="280" spans="1:35" s="219" customFormat="1" ht="13" customHeight="1">
      <c r="A280" s="144"/>
      <c r="B280" s="144"/>
      <c r="C280" s="144"/>
      <c r="D280" s="144"/>
      <c r="E280" s="144"/>
      <c r="F280" s="144"/>
      <c r="G280" s="144"/>
      <c r="H280" s="144"/>
      <c r="I280" s="144"/>
      <c r="J280" s="144"/>
      <c r="K280" s="144"/>
      <c r="L280" s="144"/>
      <c r="M280" s="144"/>
      <c r="N280" s="144"/>
      <c r="O280" s="144"/>
      <c r="P280" s="144"/>
      <c r="Q280" s="144"/>
      <c r="R280" s="144"/>
      <c r="S280" s="144"/>
      <c r="T280" s="144"/>
      <c r="U280" s="144"/>
      <c r="V280" s="144"/>
      <c r="W280" s="144"/>
      <c r="X280" s="144"/>
      <c r="Y280" s="144"/>
      <c r="Z280" s="144"/>
      <c r="AA280" s="144"/>
      <c r="AB280" s="144"/>
      <c r="AC280" s="144"/>
      <c r="AD280" s="200"/>
      <c r="AE280" s="144"/>
      <c r="AF280" s="144"/>
      <c r="AG280" s="144"/>
      <c r="AH280" s="144"/>
      <c r="AI280" s="144"/>
    </row>
    <row r="281" spans="1:35" s="219" customFormat="1" ht="13" customHeight="1">
      <c r="A281" s="144"/>
      <c r="B281" s="144"/>
      <c r="C281" s="144"/>
      <c r="D281" s="144"/>
      <c r="E281" s="144"/>
      <c r="F281" s="144"/>
      <c r="G281" s="144"/>
      <c r="H281" s="144"/>
      <c r="I281" s="144"/>
      <c r="J281" s="144"/>
      <c r="K281" s="144"/>
      <c r="L281" s="144"/>
      <c r="M281" s="144"/>
      <c r="N281" s="144"/>
      <c r="O281" s="144"/>
      <c r="P281" s="144"/>
      <c r="Q281" s="144"/>
      <c r="R281" s="144"/>
      <c r="S281" s="144"/>
      <c r="T281" s="144"/>
      <c r="U281" s="144"/>
      <c r="V281" s="144"/>
      <c r="W281" s="144"/>
      <c r="X281" s="144"/>
      <c r="Y281" s="144"/>
      <c r="Z281" s="144"/>
      <c r="AA281" s="144"/>
      <c r="AB281" s="144"/>
      <c r="AC281" s="144"/>
      <c r="AD281" s="200"/>
      <c r="AE281" s="144"/>
      <c r="AF281" s="144"/>
      <c r="AG281" s="144"/>
      <c r="AH281" s="144"/>
      <c r="AI281" s="144"/>
    </row>
    <row r="282" spans="1:35" s="219" customFormat="1" ht="13" customHeight="1">
      <c r="A282" s="144"/>
      <c r="B282" s="144"/>
      <c r="C282" s="144"/>
      <c r="D282" s="144"/>
      <c r="E282" s="144"/>
      <c r="F282" s="144"/>
      <c r="G282" s="144"/>
      <c r="H282" s="144"/>
      <c r="I282" s="144"/>
      <c r="J282" s="144"/>
      <c r="K282" s="144"/>
      <c r="L282" s="144"/>
      <c r="M282" s="144"/>
      <c r="N282" s="144"/>
      <c r="O282" s="144"/>
      <c r="P282" s="144"/>
      <c r="Q282" s="144"/>
      <c r="R282" s="144"/>
      <c r="S282" s="144"/>
      <c r="T282" s="144"/>
      <c r="U282" s="144"/>
      <c r="V282" s="144"/>
      <c r="W282" s="144"/>
      <c r="X282" s="144"/>
      <c r="Y282" s="144"/>
      <c r="Z282" s="144"/>
      <c r="AA282" s="144"/>
      <c r="AB282" s="144"/>
      <c r="AC282" s="144"/>
      <c r="AD282" s="200"/>
      <c r="AE282" s="144"/>
      <c r="AF282" s="144"/>
      <c r="AG282" s="144"/>
      <c r="AH282" s="144"/>
      <c r="AI282" s="144"/>
    </row>
    <row r="283" spans="1:35" s="219" customFormat="1" ht="13" customHeight="1">
      <c r="A283" s="144"/>
      <c r="B283" s="144"/>
      <c r="C283" s="144"/>
      <c r="D283" s="144"/>
      <c r="E283" s="144"/>
      <c r="F283" s="144"/>
      <c r="G283" s="144"/>
      <c r="H283" s="144"/>
      <c r="I283" s="144"/>
      <c r="J283" s="144"/>
      <c r="K283" s="144"/>
      <c r="L283" s="144"/>
      <c r="M283" s="144"/>
      <c r="N283" s="144"/>
      <c r="O283" s="144"/>
      <c r="P283" s="144"/>
      <c r="Q283" s="144"/>
      <c r="R283" s="144"/>
      <c r="S283" s="144"/>
      <c r="T283" s="144"/>
      <c r="U283" s="144"/>
      <c r="V283" s="144"/>
      <c r="W283" s="144"/>
      <c r="X283" s="144"/>
      <c r="Y283" s="144"/>
      <c r="Z283" s="144"/>
      <c r="AA283" s="144"/>
      <c r="AB283" s="144"/>
      <c r="AC283" s="144"/>
      <c r="AD283" s="200"/>
      <c r="AE283" s="144"/>
      <c r="AF283" s="144"/>
      <c r="AG283" s="144"/>
      <c r="AH283" s="144"/>
      <c r="AI283" s="144"/>
    </row>
    <row r="284" spans="1:35" s="219" customFormat="1" ht="13" customHeight="1">
      <c r="A284" s="144"/>
      <c r="B284" s="144"/>
      <c r="C284" s="144"/>
      <c r="D284" s="144"/>
      <c r="E284" s="144"/>
      <c r="F284" s="144"/>
      <c r="G284" s="144"/>
      <c r="H284" s="144"/>
      <c r="I284" s="144"/>
      <c r="J284" s="144"/>
      <c r="K284" s="144"/>
      <c r="L284" s="144"/>
      <c r="M284" s="144"/>
      <c r="N284" s="144"/>
      <c r="O284" s="144"/>
      <c r="P284" s="144"/>
      <c r="Q284" s="144"/>
      <c r="R284" s="144"/>
      <c r="S284" s="144"/>
      <c r="T284" s="144"/>
      <c r="U284" s="144"/>
      <c r="V284" s="144"/>
      <c r="W284" s="144"/>
      <c r="X284" s="144"/>
      <c r="Y284" s="144"/>
      <c r="Z284" s="144"/>
      <c r="AA284" s="144"/>
      <c r="AB284" s="144"/>
      <c r="AC284" s="144"/>
      <c r="AD284" s="200"/>
      <c r="AE284" s="144"/>
      <c r="AF284" s="144"/>
      <c r="AG284" s="144"/>
      <c r="AH284" s="144"/>
      <c r="AI284" s="144"/>
    </row>
    <row r="285" spans="1:35" s="219" customFormat="1" ht="13" customHeight="1">
      <c r="A285" s="144"/>
      <c r="B285" s="144"/>
      <c r="C285" s="144"/>
      <c r="D285" s="144"/>
      <c r="E285" s="144"/>
      <c r="F285" s="144"/>
      <c r="G285" s="144"/>
      <c r="H285" s="144"/>
      <c r="I285" s="144"/>
      <c r="J285" s="144"/>
      <c r="K285" s="144"/>
      <c r="L285" s="144"/>
      <c r="M285" s="144"/>
      <c r="N285" s="144"/>
      <c r="O285" s="144"/>
      <c r="P285" s="144"/>
      <c r="Q285" s="144"/>
      <c r="R285" s="144"/>
      <c r="S285" s="144"/>
      <c r="T285" s="144"/>
      <c r="U285" s="144"/>
      <c r="V285" s="144"/>
      <c r="W285" s="144"/>
      <c r="X285" s="144"/>
      <c r="Y285" s="144"/>
      <c r="Z285" s="144"/>
      <c r="AA285" s="144"/>
      <c r="AB285" s="144"/>
      <c r="AC285" s="144"/>
      <c r="AD285" s="200"/>
      <c r="AE285" s="144"/>
      <c r="AF285" s="144"/>
      <c r="AG285" s="144"/>
      <c r="AH285" s="144"/>
      <c r="AI285" s="144"/>
    </row>
    <row r="286" spans="1:35" s="219" customFormat="1" ht="13" customHeight="1">
      <c r="A286" s="144"/>
      <c r="B286" s="144"/>
      <c r="C286" s="144"/>
      <c r="D286" s="144"/>
      <c r="E286" s="144"/>
      <c r="F286" s="144"/>
      <c r="G286" s="144"/>
      <c r="H286" s="144"/>
      <c r="I286" s="144"/>
      <c r="J286" s="144"/>
      <c r="K286" s="144"/>
      <c r="L286" s="144"/>
      <c r="M286" s="144"/>
      <c r="N286" s="144"/>
      <c r="O286" s="144"/>
      <c r="P286" s="144"/>
      <c r="Q286" s="144"/>
      <c r="R286" s="144"/>
      <c r="S286" s="144"/>
      <c r="T286" s="144"/>
      <c r="U286" s="144"/>
      <c r="V286" s="144"/>
      <c r="W286" s="144"/>
      <c r="X286" s="144"/>
      <c r="Y286" s="144"/>
      <c r="Z286" s="144"/>
      <c r="AA286" s="144"/>
      <c r="AB286" s="144"/>
      <c r="AC286" s="144"/>
      <c r="AD286" s="200"/>
      <c r="AE286" s="144"/>
      <c r="AF286" s="144"/>
      <c r="AG286" s="144"/>
      <c r="AH286" s="144"/>
      <c r="AI286" s="144"/>
    </row>
    <row r="287" spans="1:35" s="219" customFormat="1" ht="13" customHeight="1">
      <c r="A287" s="144"/>
      <c r="B287" s="144"/>
      <c r="C287" s="144"/>
      <c r="D287" s="144"/>
      <c r="E287" s="144"/>
      <c r="F287" s="144"/>
      <c r="G287" s="144"/>
      <c r="H287" s="144"/>
      <c r="I287" s="144"/>
      <c r="J287" s="144"/>
      <c r="K287" s="144"/>
      <c r="L287" s="144"/>
      <c r="M287" s="144"/>
      <c r="N287" s="144"/>
      <c r="O287" s="144"/>
      <c r="P287" s="144"/>
      <c r="Q287" s="144"/>
      <c r="R287" s="144"/>
      <c r="S287" s="144"/>
      <c r="T287" s="144"/>
      <c r="U287" s="144"/>
      <c r="V287" s="144"/>
      <c r="W287" s="144"/>
      <c r="X287" s="144"/>
      <c r="Y287" s="144"/>
      <c r="Z287" s="144"/>
      <c r="AA287" s="144"/>
      <c r="AB287" s="144"/>
      <c r="AC287" s="144"/>
      <c r="AD287" s="200"/>
      <c r="AE287" s="144"/>
      <c r="AF287" s="144"/>
      <c r="AG287" s="144"/>
      <c r="AH287" s="144"/>
      <c r="AI287" s="144"/>
    </row>
    <row r="288" spans="1:35" s="219" customFormat="1" ht="13" customHeight="1">
      <c r="A288" s="144"/>
      <c r="B288" s="144"/>
      <c r="C288" s="144"/>
      <c r="D288" s="144"/>
      <c r="E288" s="144"/>
      <c r="F288" s="144"/>
      <c r="G288" s="144"/>
      <c r="H288" s="144"/>
      <c r="I288" s="144"/>
      <c r="J288" s="144"/>
      <c r="K288" s="144"/>
      <c r="L288" s="144"/>
      <c r="M288" s="144"/>
      <c r="N288" s="144"/>
      <c r="O288" s="144"/>
      <c r="P288" s="144"/>
      <c r="Q288" s="144"/>
      <c r="R288" s="144"/>
      <c r="S288" s="144"/>
      <c r="T288" s="144"/>
      <c r="U288" s="144"/>
      <c r="V288" s="144"/>
      <c r="W288" s="144"/>
      <c r="X288" s="144"/>
      <c r="Y288" s="144"/>
      <c r="Z288" s="144"/>
      <c r="AA288" s="144"/>
      <c r="AB288" s="144"/>
      <c r="AC288" s="144"/>
      <c r="AD288" s="200"/>
      <c r="AE288" s="144"/>
      <c r="AF288" s="144"/>
      <c r="AG288" s="144"/>
      <c r="AH288" s="144"/>
      <c r="AI288" s="144"/>
    </row>
    <row r="289" spans="1:35" s="219" customFormat="1" ht="13" customHeight="1">
      <c r="A289" s="144"/>
      <c r="B289" s="144"/>
      <c r="C289" s="144"/>
      <c r="D289" s="144"/>
      <c r="E289" s="144"/>
      <c r="F289" s="144"/>
      <c r="G289" s="144"/>
      <c r="H289" s="144"/>
      <c r="I289" s="144"/>
      <c r="J289" s="144"/>
      <c r="K289" s="144"/>
      <c r="L289" s="144"/>
      <c r="M289" s="144"/>
      <c r="N289" s="144"/>
      <c r="O289" s="144"/>
      <c r="P289" s="144"/>
      <c r="Q289" s="144"/>
      <c r="R289" s="144"/>
      <c r="S289" s="144"/>
      <c r="T289" s="144"/>
      <c r="U289" s="144"/>
      <c r="V289" s="144"/>
      <c r="W289" s="144"/>
      <c r="X289" s="144"/>
      <c r="Y289" s="144"/>
      <c r="Z289" s="144"/>
      <c r="AA289" s="144"/>
      <c r="AB289" s="144"/>
      <c r="AC289" s="144"/>
      <c r="AD289" s="200"/>
      <c r="AE289" s="144"/>
      <c r="AF289" s="144"/>
      <c r="AG289" s="144"/>
      <c r="AH289" s="144"/>
      <c r="AI289" s="144"/>
    </row>
    <row r="290" spans="1:35" s="219" customFormat="1" ht="13" customHeight="1">
      <c r="A290" s="144"/>
      <c r="B290" s="144"/>
      <c r="C290" s="144"/>
      <c r="D290" s="144"/>
      <c r="E290" s="144"/>
      <c r="F290" s="144"/>
      <c r="G290" s="144"/>
      <c r="H290" s="144"/>
      <c r="I290" s="144"/>
      <c r="J290" s="144"/>
      <c r="K290" s="144"/>
      <c r="L290" s="144"/>
      <c r="M290" s="144"/>
      <c r="N290" s="144"/>
      <c r="O290" s="144"/>
      <c r="P290" s="144"/>
      <c r="Q290" s="144"/>
      <c r="R290" s="144"/>
      <c r="S290" s="144"/>
      <c r="T290" s="144"/>
      <c r="U290" s="144"/>
      <c r="V290" s="144"/>
      <c r="W290" s="144"/>
      <c r="X290" s="144"/>
      <c r="Y290" s="144"/>
      <c r="Z290" s="144"/>
      <c r="AA290" s="144"/>
      <c r="AB290" s="144"/>
      <c r="AC290" s="144"/>
      <c r="AD290" s="200"/>
      <c r="AE290" s="144"/>
      <c r="AF290" s="144"/>
      <c r="AG290" s="144"/>
      <c r="AH290" s="144"/>
      <c r="AI290" s="144"/>
    </row>
    <row r="291" spans="1:35" s="219" customFormat="1" ht="13" customHeight="1">
      <c r="A291" s="144"/>
      <c r="B291" s="144"/>
      <c r="C291" s="144"/>
      <c r="D291" s="144"/>
      <c r="E291" s="144"/>
      <c r="F291" s="144"/>
      <c r="G291" s="144"/>
      <c r="H291" s="144"/>
      <c r="I291" s="144"/>
      <c r="J291" s="144"/>
      <c r="K291" s="144"/>
      <c r="L291" s="144"/>
      <c r="M291" s="144"/>
      <c r="N291" s="144"/>
      <c r="O291" s="144"/>
      <c r="P291" s="144"/>
      <c r="Q291" s="144"/>
      <c r="R291" s="144"/>
      <c r="S291" s="144"/>
      <c r="T291" s="144"/>
      <c r="U291" s="144"/>
      <c r="V291" s="144"/>
      <c r="W291" s="144"/>
      <c r="X291" s="144"/>
      <c r="Y291" s="144"/>
      <c r="Z291" s="144"/>
      <c r="AA291" s="144"/>
      <c r="AB291" s="144"/>
      <c r="AC291" s="144"/>
      <c r="AD291" s="200"/>
      <c r="AE291" s="144"/>
      <c r="AF291" s="144"/>
      <c r="AG291" s="144"/>
      <c r="AH291" s="144"/>
      <c r="AI291" s="144"/>
    </row>
    <row r="292" spans="1:35" s="219" customFormat="1" ht="13" customHeight="1">
      <c r="A292" s="144"/>
      <c r="B292" s="144"/>
      <c r="C292" s="144"/>
      <c r="D292" s="144"/>
      <c r="E292" s="144"/>
      <c r="F292" s="144"/>
      <c r="G292" s="144"/>
      <c r="H292" s="144"/>
      <c r="I292" s="144"/>
      <c r="J292" s="144"/>
      <c r="K292" s="144"/>
      <c r="L292" s="144"/>
      <c r="M292" s="144"/>
      <c r="N292" s="144"/>
      <c r="O292" s="144"/>
      <c r="P292" s="144"/>
      <c r="Q292" s="144"/>
      <c r="R292" s="144"/>
      <c r="S292" s="144"/>
      <c r="T292" s="144"/>
      <c r="U292" s="144"/>
      <c r="V292" s="144"/>
      <c r="W292" s="144"/>
      <c r="X292" s="144"/>
      <c r="Y292" s="144"/>
      <c r="Z292" s="144"/>
      <c r="AA292" s="144"/>
      <c r="AB292" s="144"/>
      <c r="AC292" s="144"/>
      <c r="AD292" s="200"/>
      <c r="AE292" s="144"/>
      <c r="AF292" s="144"/>
      <c r="AG292" s="144"/>
      <c r="AH292" s="144"/>
      <c r="AI292" s="144"/>
    </row>
    <row r="293" spans="1:35" s="219" customFormat="1" ht="13" customHeight="1">
      <c r="A293" s="144"/>
      <c r="B293" s="144"/>
      <c r="C293" s="144"/>
      <c r="D293" s="144"/>
      <c r="E293" s="144"/>
      <c r="F293" s="144"/>
      <c r="G293" s="144"/>
      <c r="H293" s="144"/>
      <c r="I293" s="144"/>
      <c r="J293" s="144"/>
      <c r="K293" s="144"/>
      <c r="L293" s="144"/>
      <c r="M293" s="144"/>
      <c r="N293" s="144"/>
      <c r="O293" s="144"/>
      <c r="P293" s="144"/>
      <c r="Q293" s="144"/>
      <c r="R293" s="144"/>
      <c r="S293" s="144"/>
      <c r="T293" s="144"/>
      <c r="U293" s="144"/>
      <c r="V293" s="144"/>
      <c r="W293" s="144"/>
      <c r="X293" s="144"/>
      <c r="Y293" s="144"/>
      <c r="Z293" s="144"/>
      <c r="AA293" s="144"/>
      <c r="AB293" s="144"/>
      <c r="AC293" s="144"/>
      <c r="AD293" s="200"/>
      <c r="AE293" s="144"/>
      <c r="AF293" s="144"/>
      <c r="AG293" s="144"/>
      <c r="AH293" s="144"/>
      <c r="AI293" s="144"/>
    </row>
    <row r="294" spans="1:35" s="219" customFormat="1" ht="13" customHeight="1">
      <c r="A294" s="144"/>
      <c r="B294" s="144"/>
      <c r="C294" s="144"/>
      <c r="D294" s="144"/>
      <c r="E294" s="144"/>
      <c r="F294" s="144"/>
      <c r="G294" s="144"/>
      <c r="H294" s="144"/>
      <c r="I294" s="144"/>
      <c r="J294" s="144"/>
      <c r="K294" s="144"/>
      <c r="L294" s="144"/>
      <c r="M294" s="144"/>
      <c r="N294" s="144"/>
      <c r="O294" s="144"/>
      <c r="P294" s="144"/>
      <c r="Q294" s="144"/>
      <c r="R294" s="144"/>
      <c r="S294" s="144"/>
      <c r="T294" s="144"/>
      <c r="U294" s="144"/>
      <c r="V294" s="144"/>
      <c r="W294" s="144"/>
      <c r="X294" s="144"/>
      <c r="Y294" s="144"/>
      <c r="Z294" s="144"/>
      <c r="AA294" s="144"/>
      <c r="AB294" s="144"/>
      <c r="AC294" s="144"/>
      <c r="AD294" s="200"/>
      <c r="AE294" s="144"/>
      <c r="AF294" s="144"/>
      <c r="AG294" s="144"/>
      <c r="AH294" s="144"/>
      <c r="AI294" s="144"/>
    </row>
    <row r="295" spans="1:35" s="219" customFormat="1" ht="13" customHeight="1">
      <c r="A295" s="144"/>
      <c r="B295" s="144"/>
      <c r="C295" s="144"/>
      <c r="D295" s="144"/>
      <c r="E295" s="144"/>
      <c r="F295" s="144"/>
      <c r="G295" s="144"/>
      <c r="H295" s="144"/>
      <c r="I295" s="144"/>
      <c r="J295" s="144"/>
      <c r="K295" s="144"/>
      <c r="L295" s="144"/>
      <c r="M295" s="144"/>
      <c r="N295" s="144"/>
      <c r="O295" s="144"/>
      <c r="P295" s="144"/>
      <c r="Q295" s="144"/>
      <c r="R295" s="144"/>
      <c r="S295" s="144"/>
      <c r="T295" s="144"/>
      <c r="U295" s="144"/>
      <c r="V295" s="144"/>
      <c r="W295" s="144"/>
      <c r="X295" s="144"/>
      <c r="Y295" s="144"/>
      <c r="Z295" s="144"/>
      <c r="AA295" s="144"/>
      <c r="AB295" s="144"/>
      <c r="AC295" s="144"/>
      <c r="AD295" s="200"/>
      <c r="AE295" s="144"/>
      <c r="AF295" s="144"/>
      <c r="AG295" s="144"/>
      <c r="AH295" s="144"/>
      <c r="AI295" s="144"/>
    </row>
    <row r="296" spans="1:35" s="219" customFormat="1" ht="13" customHeight="1">
      <c r="A296" s="144"/>
      <c r="B296" s="144"/>
      <c r="C296" s="144"/>
      <c r="D296" s="144"/>
      <c r="E296" s="144"/>
      <c r="F296" s="144"/>
      <c r="G296" s="144"/>
      <c r="H296" s="144"/>
      <c r="I296" s="144"/>
      <c r="J296" s="144"/>
      <c r="K296" s="144"/>
      <c r="L296" s="144"/>
      <c r="M296" s="144"/>
      <c r="N296" s="144"/>
      <c r="O296" s="144"/>
      <c r="P296" s="144"/>
      <c r="Q296" s="144"/>
      <c r="R296" s="144"/>
      <c r="S296" s="144"/>
      <c r="T296" s="144"/>
      <c r="U296" s="144"/>
      <c r="V296" s="144"/>
      <c r="W296" s="144"/>
      <c r="X296" s="144"/>
      <c r="Y296" s="144"/>
      <c r="Z296" s="144"/>
      <c r="AA296" s="144"/>
      <c r="AB296" s="144"/>
      <c r="AC296" s="144"/>
      <c r="AD296" s="200"/>
      <c r="AE296" s="144"/>
      <c r="AF296" s="144"/>
      <c r="AG296" s="144"/>
      <c r="AH296" s="144"/>
      <c r="AI296" s="144"/>
    </row>
    <row r="297" spans="1:35" s="219" customFormat="1" ht="13" customHeight="1">
      <c r="A297" s="144"/>
      <c r="B297" s="144"/>
      <c r="C297" s="144"/>
      <c r="D297" s="144"/>
      <c r="E297" s="144"/>
      <c r="F297" s="144"/>
      <c r="G297" s="144"/>
      <c r="H297" s="144"/>
      <c r="I297" s="144"/>
      <c r="J297" s="144"/>
      <c r="K297" s="144"/>
      <c r="L297" s="144"/>
      <c r="M297" s="144"/>
      <c r="N297" s="144"/>
      <c r="O297" s="144"/>
      <c r="P297" s="144"/>
      <c r="Q297" s="144"/>
      <c r="R297" s="144"/>
      <c r="S297" s="144"/>
      <c r="T297" s="144"/>
      <c r="U297" s="144"/>
      <c r="V297" s="144"/>
      <c r="W297" s="144"/>
      <c r="X297" s="144"/>
      <c r="Y297" s="144"/>
      <c r="Z297" s="144"/>
      <c r="AA297" s="144"/>
      <c r="AB297" s="144"/>
      <c r="AC297" s="144"/>
      <c r="AD297" s="200"/>
      <c r="AE297" s="144"/>
      <c r="AF297" s="144"/>
      <c r="AG297" s="144"/>
      <c r="AH297" s="144"/>
      <c r="AI297" s="144"/>
    </row>
    <row r="298" spans="1:35" s="219" customFormat="1" ht="13" customHeight="1">
      <c r="A298" s="144"/>
      <c r="B298" s="144"/>
      <c r="C298" s="144"/>
      <c r="D298" s="144"/>
      <c r="E298" s="144"/>
      <c r="F298" s="144"/>
      <c r="G298" s="144"/>
      <c r="H298" s="144"/>
      <c r="I298" s="144"/>
      <c r="J298" s="144"/>
      <c r="K298" s="144"/>
      <c r="L298" s="144"/>
      <c r="M298" s="144"/>
      <c r="N298" s="144"/>
      <c r="O298" s="144"/>
      <c r="P298" s="144"/>
      <c r="Q298" s="144"/>
      <c r="R298" s="144"/>
      <c r="S298" s="144"/>
      <c r="T298" s="144"/>
      <c r="U298" s="144"/>
      <c r="V298" s="144"/>
      <c r="W298" s="144"/>
      <c r="X298" s="144"/>
      <c r="Y298" s="144"/>
      <c r="Z298" s="144"/>
      <c r="AA298" s="144"/>
      <c r="AB298" s="144"/>
      <c r="AC298" s="144"/>
      <c r="AD298" s="200"/>
      <c r="AE298" s="144"/>
      <c r="AF298" s="144"/>
      <c r="AG298" s="144"/>
      <c r="AH298" s="144"/>
      <c r="AI298" s="144"/>
    </row>
    <row r="299" spans="1:35" s="219" customFormat="1" ht="13" customHeight="1">
      <c r="A299" s="144"/>
      <c r="B299" s="144"/>
      <c r="C299" s="144"/>
      <c r="D299" s="144"/>
      <c r="E299" s="144"/>
      <c r="F299" s="144"/>
      <c r="G299" s="144"/>
      <c r="H299" s="144"/>
      <c r="I299" s="144"/>
      <c r="J299" s="144"/>
      <c r="K299" s="144"/>
      <c r="L299" s="144"/>
      <c r="M299" s="144"/>
      <c r="N299" s="144"/>
      <c r="O299" s="144"/>
      <c r="P299" s="144"/>
      <c r="Q299" s="144"/>
      <c r="R299" s="144"/>
      <c r="S299" s="144"/>
      <c r="T299" s="144"/>
      <c r="U299" s="144"/>
      <c r="V299" s="144"/>
      <c r="W299" s="144"/>
      <c r="X299" s="144"/>
      <c r="Y299" s="144"/>
      <c r="Z299" s="144"/>
      <c r="AA299" s="144"/>
      <c r="AB299" s="144"/>
      <c r="AC299" s="144"/>
      <c r="AD299" s="200"/>
      <c r="AE299" s="144"/>
      <c r="AF299" s="144"/>
      <c r="AG299" s="144"/>
      <c r="AH299" s="144"/>
      <c r="AI299" s="144"/>
    </row>
    <row r="300" spans="1:35" s="219" customFormat="1" ht="13" customHeight="1">
      <c r="A300" s="144"/>
      <c r="B300" s="144"/>
      <c r="C300" s="144"/>
      <c r="D300" s="144"/>
      <c r="E300" s="144"/>
      <c r="F300" s="144"/>
      <c r="G300" s="144"/>
      <c r="H300" s="144"/>
      <c r="I300" s="144"/>
      <c r="J300" s="144"/>
      <c r="K300" s="144"/>
      <c r="L300" s="144"/>
      <c r="M300" s="144"/>
      <c r="N300" s="144"/>
      <c r="O300" s="144"/>
      <c r="P300" s="144"/>
      <c r="Q300" s="144"/>
      <c r="R300" s="144"/>
      <c r="S300" s="144"/>
      <c r="T300" s="144"/>
      <c r="U300" s="144"/>
      <c r="V300" s="144"/>
      <c r="W300" s="144"/>
      <c r="X300" s="144"/>
      <c r="Y300" s="144"/>
      <c r="Z300" s="144"/>
      <c r="AA300" s="144"/>
      <c r="AB300" s="144"/>
      <c r="AC300" s="144"/>
      <c r="AD300" s="200"/>
      <c r="AE300" s="144"/>
      <c r="AF300" s="144"/>
      <c r="AG300" s="144"/>
      <c r="AH300" s="144"/>
      <c r="AI300" s="144"/>
    </row>
    <row r="301" spans="1:35" s="219" customFormat="1" ht="13" customHeight="1">
      <c r="A301" s="144"/>
      <c r="B301" s="144"/>
      <c r="C301" s="144"/>
      <c r="D301" s="144"/>
      <c r="E301" s="144"/>
      <c r="F301" s="144"/>
      <c r="G301" s="144"/>
      <c r="H301" s="144"/>
      <c r="I301" s="144"/>
      <c r="J301" s="144"/>
      <c r="K301" s="144"/>
      <c r="L301" s="144"/>
      <c r="M301" s="144"/>
      <c r="N301" s="144"/>
      <c r="O301" s="144"/>
      <c r="P301" s="144"/>
      <c r="Q301" s="144"/>
      <c r="R301" s="144"/>
      <c r="S301" s="144"/>
      <c r="T301" s="144"/>
      <c r="U301" s="144"/>
      <c r="V301" s="144"/>
      <c r="W301" s="144"/>
      <c r="X301" s="144"/>
      <c r="Y301" s="144"/>
      <c r="Z301" s="144"/>
      <c r="AA301" s="144"/>
      <c r="AB301" s="144"/>
      <c r="AC301" s="144"/>
      <c r="AD301" s="200"/>
      <c r="AE301" s="144"/>
      <c r="AF301" s="144"/>
      <c r="AG301" s="144"/>
      <c r="AH301" s="144"/>
      <c r="AI301" s="144"/>
    </row>
    <row r="302" spans="1:35" s="219" customFormat="1" ht="13" customHeight="1">
      <c r="A302" s="144"/>
      <c r="B302" s="144"/>
      <c r="C302" s="144"/>
      <c r="D302" s="144"/>
      <c r="E302" s="144"/>
      <c r="F302" s="144"/>
      <c r="G302" s="144"/>
      <c r="H302" s="144"/>
      <c r="I302" s="144"/>
      <c r="J302" s="144"/>
      <c r="K302" s="144"/>
      <c r="L302" s="144"/>
      <c r="M302" s="144"/>
      <c r="N302" s="144"/>
      <c r="O302" s="144"/>
      <c r="P302" s="144"/>
      <c r="Q302" s="144"/>
      <c r="R302" s="144"/>
      <c r="S302" s="144"/>
      <c r="T302" s="144"/>
      <c r="U302" s="144"/>
      <c r="V302" s="144"/>
      <c r="W302" s="144"/>
      <c r="X302" s="144"/>
      <c r="Y302" s="144"/>
      <c r="Z302" s="144"/>
      <c r="AA302" s="144"/>
      <c r="AB302" s="144"/>
      <c r="AC302" s="144"/>
      <c r="AD302" s="200"/>
      <c r="AE302" s="144"/>
      <c r="AF302" s="144"/>
      <c r="AG302" s="144"/>
      <c r="AH302" s="144"/>
      <c r="AI302" s="144"/>
    </row>
    <row r="303" spans="1:35" s="219" customFormat="1" ht="13" customHeight="1">
      <c r="A303" s="144"/>
      <c r="B303" s="144"/>
      <c r="C303" s="144"/>
      <c r="D303" s="144"/>
      <c r="E303" s="144"/>
      <c r="F303" s="144"/>
      <c r="G303" s="144"/>
      <c r="H303" s="144"/>
      <c r="I303" s="144"/>
      <c r="J303" s="144"/>
      <c r="K303" s="144"/>
      <c r="L303" s="144"/>
      <c r="M303" s="144"/>
      <c r="N303" s="144"/>
      <c r="O303" s="144"/>
      <c r="P303" s="144"/>
      <c r="Q303" s="144"/>
      <c r="R303" s="144"/>
      <c r="S303" s="144"/>
      <c r="T303" s="144"/>
      <c r="U303" s="144"/>
      <c r="V303" s="144"/>
      <c r="W303" s="144"/>
      <c r="X303" s="144"/>
      <c r="Y303" s="144"/>
      <c r="Z303" s="144"/>
      <c r="AA303" s="144"/>
      <c r="AB303" s="144"/>
      <c r="AC303" s="144"/>
      <c r="AD303" s="200"/>
      <c r="AE303" s="144"/>
      <c r="AF303" s="144"/>
      <c r="AG303" s="144"/>
      <c r="AH303" s="144"/>
      <c r="AI303" s="144"/>
    </row>
    <row r="304" spans="1:35" s="219" customFormat="1" ht="13" customHeight="1">
      <c r="A304" s="144"/>
      <c r="B304" s="144"/>
      <c r="C304" s="144"/>
      <c r="D304" s="144"/>
      <c r="E304" s="144"/>
      <c r="F304" s="144"/>
      <c r="G304" s="144"/>
      <c r="H304" s="144"/>
      <c r="I304" s="144"/>
      <c r="J304" s="144"/>
      <c r="K304" s="144"/>
      <c r="L304" s="144"/>
      <c r="M304" s="144"/>
      <c r="N304" s="144"/>
      <c r="O304" s="144"/>
      <c r="P304" s="144"/>
      <c r="Q304" s="144"/>
      <c r="R304" s="144"/>
      <c r="S304" s="144"/>
      <c r="T304" s="144"/>
      <c r="U304" s="144"/>
      <c r="V304" s="144"/>
      <c r="W304" s="144"/>
      <c r="X304" s="144"/>
      <c r="Y304" s="144"/>
      <c r="Z304" s="144"/>
      <c r="AA304" s="144"/>
      <c r="AB304" s="144"/>
      <c r="AC304" s="144"/>
      <c r="AD304" s="200"/>
      <c r="AE304" s="144"/>
      <c r="AF304" s="144"/>
      <c r="AG304" s="144"/>
      <c r="AH304" s="144"/>
      <c r="AI304" s="144"/>
    </row>
    <row r="305" spans="1:35" s="219" customFormat="1" ht="13" customHeight="1">
      <c r="A305" s="144"/>
      <c r="B305" s="144"/>
      <c r="C305" s="144"/>
      <c r="D305" s="144"/>
      <c r="E305" s="144"/>
      <c r="F305" s="144"/>
      <c r="G305" s="144"/>
      <c r="H305" s="144"/>
      <c r="I305" s="144"/>
      <c r="J305" s="144"/>
      <c r="K305" s="144"/>
      <c r="L305" s="144"/>
      <c r="M305" s="144"/>
      <c r="N305" s="144"/>
      <c r="O305" s="144"/>
      <c r="P305" s="144"/>
      <c r="Q305" s="144"/>
      <c r="R305" s="144"/>
      <c r="S305" s="144"/>
      <c r="T305" s="144"/>
      <c r="U305" s="144"/>
      <c r="V305" s="144"/>
      <c r="W305" s="144"/>
      <c r="X305" s="144"/>
      <c r="Y305" s="144"/>
      <c r="Z305" s="144"/>
      <c r="AA305" s="144"/>
      <c r="AB305" s="144"/>
      <c r="AC305" s="144"/>
      <c r="AD305" s="200"/>
      <c r="AE305" s="144"/>
      <c r="AF305" s="144"/>
      <c r="AG305" s="144"/>
      <c r="AH305" s="144"/>
      <c r="AI305" s="144"/>
    </row>
    <row r="306" spans="1:35" s="219" customFormat="1" ht="13" customHeight="1">
      <c r="A306" s="144"/>
      <c r="B306" s="144"/>
      <c r="C306" s="144"/>
      <c r="D306" s="144"/>
      <c r="E306" s="144"/>
      <c r="F306" s="144"/>
      <c r="G306" s="144"/>
      <c r="H306" s="144"/>
      <c r="I306" s="144"/>
      <c r="J306" s="144"/>
      <c r="K306" s="144"/>
      <c r="L306" s="144"/>
      <c r="M306" s="144"/>
      <c r="N306" s="144"/>
      <c r="O306" s="144"/>
      <c r="P306" s="144"/>
      <c r="Q306" s="144"/>
      <c r="R306" s="144"/>
      <c r="S306" s="144"/>
      <c r="T306" s="144"/>
      <c r="U306" s="144"/>
      <c r="V306" s="144"/>
      <c r="W306" s="144"/>
      <c r="X306" s="144"/>
      <c r="Y306" s="144"/>
      <c r="Z306" s="144"/>
      <c r="AA306" s="144"/>
      <c r="AB306" s="144"/>
      <c r="AC306" s="144"/>
      <c r="AD306" s="200"/>
      <c r="AE306" s="144"/>
      <c r="AF306" s="144"/>
      <c r="AG306" s="144"/>
      <c r="AH306" s="144"/>
      <c r="AI306" s="144"/>
    </row>
    <row r="307" spans="1:35" s="219" customFormat="1" ht="13" customHeight="1">
      <c r="A307" s="144"/>
      <c r="B307" s="144"/>
      <c r="C307" s="144"/>
      <c r="D307" s="144"/>
      <c r="E307" s="144"/>
      <c r="F307" s="144"/>
      <c r="G307" s="144"/>
      <c r="H307" s="144"/>
      <c r="I307" s="144"/>
      <c r="J307" s="144"/>
      <c r="K307" s="144"/>
      <c r="L307" s="144"/>
      <c r="M307" s="144"/>
      <c r="N307" s="144"/>
      <c r="O307" s="144"/>
      <c r="P307" s="144"/>
      <c r="Q307" s="144"/>
      <c r="R307" s="144"/>
      <c r="S307" s="144"/>
      <c r="T307" s="144"/>
      <c r="U307" s="144"/>
      <c r="V307" s="144"/>
      <c r="W307" s="144"/>
      <c r="X307" s="144"/>
      <c r="Y307" s="144"/>
      <c r="Z307" s="144"/>
      <c r="AA307" s="144"/>
      <c r="AB307" s="144"/>
      <c r="AC307" s="144"/>
      <c r="AD307" s="200"/>
      <c r="AE307" s="144"/>
      <c r="AF307" s="144"/>
      <c r="AG307" s="144"/>
      <c r="AH307" s="144"/>
      <c r="AI307" s="144"/>
    </row>
    <row r="308" spans="1:35" s="219" customFormat="1" ht="13" customHeight="1">
      <c r="A308" s="144"/>
      <c r="B308" s="144"/>
      <c r="C308" s="144"/>
      <c r="D308" s="144"/>
      <c r="E308" s="144"/>
      <c r="F308" s="144"/>
      <c r="G308" s="144"/>
      <c r="H308" s="144"/>
      <c r="I308" s="144"/>
      <c r="J308" s="144"/>
      <c r="K308" s="144"/>
      <c r="L308" s="144"/>
      <c r="M308" s="144"/>
      <c r="N308" s="144"/>
      <c r="O308" s="144"/>
      <c r="P308" s="144"/>
      <c r="Q308" s="144"/>
      <c r="R308" s="144"/>
      <c r="S308" s="144"/>
      <c r="T308" s="144"/>
      <c r="U308" s="144"/>
      <c r="V308" s="144"/>
      <c r="W308" s="144"/>
      <c r="X308" s="144"/>
      <c r="Y308" s="144"/>
      <c r="Z308" s="144"/>
      <c r="AA308" s="144"/>
      <c r="AB308" s="144"/>
      <c r="AC308" s="144"/>
      <c r="AD308" s="200"/>
      <c r="AE308" s="144"/>
      <c r="AF308" s="144"/>
      <c r="AG308" s="144"/>
      <c r="AH308" s="144"/>
      <c r="AI308" s="144"/>
    </row>
    <row r="309" spans="1:35" s="219" customFormat="1" ht="13" customHeight="1">
      <c r="A309" s="144"/>
      <c r="B309" s="144"/>
      <c r="C309" s="144"/>
      <c r="D309" s="144"/>
      <c r="E309" s="144"/>
      <c r="F309" s="144"/>
      <c r="G309" s="144"/>
      <c r="H309" s="144"/>
      <c r="I309" s="144"/>
      <c r="J309" s="144"/>
      <c r="K309" s="144"/>
      <c r="L309" s="144"/>
      <c r="M309" s="144"/>
      <c r="N309" s="144"/>
      <c r="O309" s="144"/>
      <c r="P309" s="144"/>
      <c r="Q309" s="144"/>
      <c r="R309" s="144"/>
      <c r="S309" s="144"/>
      <c r="T309" s="144"/>
      <c r="U309" s="144"/>
      <c r="V309" s="144"/>
      <c r="W309" s="144"/>
      <c r="X309" s="144"/>
      <c r="Y309" s="144"/>
      <c r="Z309" s="144"/>
      <c r="AA309" s="144"/>
      <c r="AB309" s="144"/>
      <c r="AC309" s="144"/>
      <c r="AD309" s="200"/>
      <c r="AE309" s="144"/>
      <c r="AF309" s="144"/>
      <c r="AG309" s="144"/>
      <c r="AH309" s="144"/>
      <c r="AI309" s="144"/>
    </row>
    <row r="310" spans="1:35" s="219" customFormat="1" ht="13" customHeight="1">
      <c r="A310" s="144"/>
      <c r="B310" s="144"/>
      <c r="C310" s="144"/>
      <c r="D310" s="144"/>
      <c r="E310" s="144"/>
      <c r="F310" s="144"/>
      <c r="G310" s="144"/>
      <c r="H310" s="144"/>
      <c r="I310" s="144"/>
      <c r="J310" s="144"/>
      <c r="K310" s="144"/>
      <c r="L310" s="144"/>
      <c r="M310" s="144"/>
      <c r="N310" s="144"/>
      <c r="O310" s="144"/>
      <c r="P310" s="144"/>
      <c r="Q310" s="144"/>
      <c r="R310" s="144"/>
      <c r="S310" s="144"/>
      <c r="T310" s="144"/>
      <c r="U310" s="144"/>
      <c r="V310" s="144"/>
      <c r="W310" s="144"/>
      <c r="X310" s="144"/>
      <c r="Y310" s="144"/>
      <c r="Z310" s="144"/>
      <c r="AA310" s="144"/>
      <c r="AB310" s="144"/>
      <c r="AC310" s="144"/>
      <c r="AD310" s="200"/>
      <c r="AE310" s="144"/>
      <c r="AF310" s="144"/>
      <c r="AG310" s="144"/>
      <c r="AH310" s="144"/>
      <c r="AI310" s="144"/>
    </row>
    <row r="311" spans="1:35" s="219" customFormat="1" ht="13" customHeight="1">
      <c r="A311" s="144"/>
      <c r="B311" s="144"/>
      <c r="C311" s="144"/>
      <c r="D311" s="144"/>
      <c r="E311" s="144"/>
      <c r="F311" s="144"/>
      <c r="G311" s="144"/>
      <c r="H311" s="144"/>
      <c r="I311" s="144"/>
      <c r="J311" s="144"/>
      <c r="K311" s="144"/>
      <c r="L311" s="144"/>
      <c r="M311" s="144"/>
      <c r="N311" s="144"/>
      <c r="O311" s="144"/>
      <c r="P311" s="144"/>
      <c r="Q311" s="144"/>
      <c r="R311" s="144"/>
      <c r="S311" s="144"/>
      <c r="T311" s="144"/>
      <c r="U311" s="144"/>
      <c r="V311" s="144"/>
      <c r="W311" s="144"/>
      <c r="X311" s="144"/>
      <c r="Y311" s="144"/>
      <c r="Z311" s="144"/>
      <c r="AA311" s="144"/>
      <c r="AB311" s="144"/>
      <c r="AC311" s="144"/>
      <c r="AD311" s="200"/>
      <c r="AE311" s="144"/>
      <c r="AF311" s="144"/>
      <c r="AG311" s="144"/>
      <c r="AH311" s="144"/>
      <c r="AI311" s="144"/>
    </row>
    <row r="312" spans="1:35" s="219" customFormat="1" ht="13" customHeight="1">
      <c r="A312" s="144"/>
      <c r="B312" s="144"/>
      <c r="C312" s="144"/>
      <c r="D312" s="144"/>
      <c r="E312" s="144"/>
      <c r="F312" s="144"/>
      <c r="G312" s="144"/>
      <c r="H312" s="144"/>
      <c r="I312" s="144"/>
      <c r="J312" s="144"/>
      <c r="K312" s="144"/>
      <c r="L312" s="144"/>
      <c r="M312" s="144"/>
      <c r="N312" s="144"/>
      <c r="O312" s="144"/>
      <c r="P312" s="144"/>
      <c r="Q312" s="144"/>
      <c r="R312" s="144"/>
      <c r="S312" s="144"/>
      <c r="T312" s="144"/>
      <c r="U312" s="144"/>
      <c r="V312" s="144"/>
      <c r="W312" s="144"/>
      <c r="X312" s="144"/>
      <c r="Y312" s="144"/>
      <c r="Z312" s="144"/>
      <c r="AA312" s="144"/>
      <c r="AB312" s="144"/>
      <c r="AC312" s="144"/>
      <c r="AD312" s="200"/>
      <c r="AE312" s="144"/>
      <c r="AF312" s="144"/>
      <c r="AG312" s="144"/>
      <c r="AH312" s="144"/>
      <c r="AI312" s="144"/>
    </row>
    <row r="313" spans="1:35" s="219" customFormat="1" ht="13" customHeight="1">
      <c r="A313" s="144"/>
      <c r="B313" s="144"/>
      <c r="C313" s="144"/>
      <c r="D313" s="144"/>
      <c r="E313" s="144"/>
      <c r="F313" s="144"/>
      <c r="G313" s="144"/>
      <c r="H313" s="144"/>
      <c r="I313" s="144"/>
      <c r="J313" s="144"/>
      <c r="K313" s="144"/>
      <c r="L313" s="144"/>
      <c r="M313" s="144"/>
      <c r="N313" s="144"/>
      <c r="O313" s="144"/>
      <c r="P313" s="144"/>
      <c r="Q313" s="144"/>
      <c r="R313" s="144"/>
      <c r="S313" s="144"/>
      <c r="T313" s="144"/>
      <c r="U313" s="144"/>
      <c r="V313" s="144"/>
      <c r="W313" s="144"/>
      <c r="X313" s="144"/>
      <c r="Y313" s="144"/>
      <c r="Z313" s="144"/>
      <c r="AA313" s="144"/>
      <c r="AB313" s="144"/>
      <c r="AC313" s="144"/>
      <c r="AD313" s="200"/>
      <c r="AE313" s="144"/>
      <c r="AF313" s="144"/>
      <c r="AG313" s="144"/>
      <c r="AH313" s="144"/>
      <c r="AI313" s="144"/>
    </row>
    <row r="314" spans="1:35" s="219" customFormat="1" ht="13" customHeight="1">
      <c r="A314" s="144"/>
      <c r="B314" s="144"/>
      <c r="C314" s="144"/>
      <c r="D314" s="144"/>
      <c r="E314" s="144"/>
      <c r="F314" s="144"/>
      <c r="G314" s="144"/>
      <c r="H314" s="144"/>
      <c r="I314" s="144"/>
      <c r="J314" s="144"/>
      <c r="K314" s="144"/>
      <c r="L314" s="144"/>
      <c r="M314" s="144"/>
      <c r="N314" s="144"/>
      <c r="O314" s="144"/>
      <c r="P314" s="144"/>
      <c r="Q314" s="144"/>
      <c r="R314" s="144"/>
      <c r="S314" s="144"/>
      <c r="T314" s="144"/>
      <c r="U314" s="144"/>
      <c r="V314" s="144"/>
      <c r="W314" s="144"/>
      <c r="X314" s="144"/>
      <c r="Y314" s="144"/>
      <c r="Z314" s="144"/>
      <c r="AA314" s="144"/>
      <c r="AB314" s="144"/>
      <c r="AC314" s="144"/>
      <c r="AD314" s="200"/>
      <c r="AE314" s="144"/>
      <c r="AF314" s="144"/>
      <c r="AG314" s="144"/>
      <c r="AH314" s="144"/>
      <c r="AI314" s="144"/>
    </row>
    <row r="315" spans="1:35" s="219" customFormat="1" ht="13" customHeight="1">
      <c r="A315" s="144"/>
      <c r="B315" s="144"/>
      <c r="C315" s="144"/>
      <c r="D315" s="144"/>
      <c r="E315" s="144"/>
      <c r="F315" s="144"/>
      <c r="G315" s="144"/>
      <c r="H315" s="144"/>
      <c r="I315" s="144"/>
      <c r="J315" s="144"/>
      <c r="K315" s="144"/>
      <c r="L315" s="144"/>
      <c r="M315" s="144"/>
      <c r="N315" s="144"/>
      <c r="O315" s="144"/>
      <c r="P315" s="144"/>
      <c r="Q315" s="144"/>
      <c r="R315" s="144"/>
      <c r="S315" s="144"/>
      <c r="T315" s="144"/>
      <c r="U315" s="144"/>
      <c r="V315" s="144"/>
      <c r="W315" s="144"/>
      <c r="X315" s="144"/>
      <c r="Y315" s="144"/>
      <c r="Z315" s="144"/>
      <c r="AA315" s="144"/>
      <c r="AB315" s="144"/>
      <c r="AC315" s="144"/>
      <c r="AD315" s="200"/>
      <c r="AE315" s="144"/>
      <c r="AF315" s="144"/>
      <c r="AG315" s="144"/>
      <c r="AH315" s="144"/>
      <c r="AI315" s="144"/>
    </row>
    <row r="316" spans="1:35" s="219" customFormat="1" ht="13" customHeight="1">
      <c r="A316" s="144"/>
      <c r="B316" s="144"/>
      <c r="C316" s="144"/>
      <c r="D316" s="144"/>
      <c r="E316" s="144"/>
      <c r="F316" s="144"/>
      <c r="G316" s="144"/>
      <c r="H316" s="144"/>
      <c r="I316" s="144"/>
      <c r="J316" s="144"/>
      <c r="K316" s="144"/>
      <c r="L316" s="144"/>
      <c r="M316" s="144"/>
      <c r="N316" s="144"/>
      <c r="O316" s="144"/>
      <c r="P316" s="144"/>
      <c r="Q316" s="144"/>
      <c r="R316" s="144"/>
      <c r="S316" s="144"/>
      <c r="T316" s="144"/>
      <c r="U316" s="144"/>
      <c r="V316" s="144"/>
      <c r="W316" s="144"/>
      <c r="X316" s="144"/>
      <c r="Y316" s="144"/>
      <c r="Z316" s="144"/>
      <c r="AA316" s="144"/>
      <c r="AB316" s="144"/>
      <c r="AC316" s="144"/>
      <c r="AD316" s="200"/>
      <c r="AE316" s="144"/>
      <c r="AF316" s="144"/>
      <c r="AG316" s="144"/>
      <c r="AH316" s="144"/>
      <c r="AI316" s="144"/>
    </row>
    <row r="317" spans="1:35" s="219" customFormat="1" ht="13" customHeight="1">
      <c r="A317" s="144"/>
      <c r="B317" s="144"/>
      <c r="C317" s="144"/>
      <c r="D317" s="144"/>
      <c r="E317" s="144"/>
      <c r="F317" s="144"/>
      <c r="G317" s="144"/>
      <c r="H317" s="144"/>
      <c r="I317" s="144"/>
      <c r="J317" s="144"/>
      <c r="K317" s="144"/>
      <c r="L317" s="144"/>
      <c r="M317" s="144"/>
      <c r="N317" s="144"/>
      <c r="O317" s="144"/>
      <c r="P317" s="144"/>
      <c r="Q317" s="144"/>
      <c r="R317" s="144"/>
      <c r="S317" s="144"/>
      <c r="T317" s="144"/>
      <c r="U317" s="144"/>
      <c r="V317" s="144"/>
      <c r="W317" s="144"/>
      <c r="X317" s="144"/>
      <c r="Y317" s="144"/>
      <c r="Z317" s="144"/>
      <c r="AA317" s="144"/>
      <c r="AB317" s="144"/>
      <c r="AC317" s="144"/>
      <c r="AD317" s="200"/>
      <c r="AE317" s="144"/>
      <c r="AF317" s="144"/>
      <c r="AG317" s="144"/>
      <c r="AH317" s="144"/>
      <c r="AI317" s="144"/>
    </row>
    <row r="318" spans="1:35" s="219" customFormat="1" ht="13" customHeight="1">
      <c r="A318" s="144"/>
      <c r="B318" s="144"/>
      <c r="C318" s="144"/>
      <c r="D318" s="144"/>
      <c r="E318" s="144"/>
      <c r="F318" s="144"/>
      <c r="G318" s="144"/>
      <c r="H318" s="144"/>
      <c r="I318" s="144"/>
      <c r="J318" s="144"/>
      <c r="K318" s="144"/>
      <c r="L318" s="144"/>
      <c r="M318" s="144"/>
      <c r="N318" s="144"/>
      <c r="O318" s="144"/>
      <c r="P318" s="144"/>
      <c r="Q318" s="144"/>
      <c r="R318" s="144"/>
      <c r="S318" s="144"/>
      <c r="T318" s="144"/>
      <c r="U318" s="144"/>
      <c r="V318" s="144"/>
      <c r="W318" s="144"/>
      <c r="X318" s="144"/>
      <c r="Y318" s="144"/>
      <c r="Z318" s="144"/>
      <c r="AA318" s="144"/>
      <c r="AB318" s="144"/>
      <c r="AC318" s="144"/>
      <c r="AD318" s="200"/>
      <c r="AE318" s="144"/>
      <c r="AF318" s="144"/>
      <c r="AG318" s="144"/>
      <c r="AH318" s="144"/>
      <c r="AI318" s="144"/>
    </row>
    <row r="319" spans="1:35" s="219" customFormat="1" ht="13" customHeight="1">
      <c r="A319" s="144"/>
      <c r="B319" s="144"/>
      <c r="C319" s="144"/>
      <c r="D319" s="144"/>
      <c r="E319" s="144"/>
      <c r="F319" s="144"/>
      <c r="G319" s="144"/>
      <c r="H319" s="144"/>
      <c r="I319" s="144"/>
      <c r="J319" s="144"/>
      <c r="K319" s="144"/>
      <c r="L319" s="144"/>
      <c r="M319" s="144"/>
      <c r="N319" s="144"/>
      <c r="O319" s="144"/>
      <c r="P319" s="144"/>
      <c r="Q319" s="144"/>
      <c r="R319" s="144"/>
      <c r="S319" s="144"/>
      <c r="T319" s="144"/>
      <c r="U319" s="144"/>
      <c r="V319" s="144"/>
      <c r="W319" s="144"/>
      <c r="X319" s="144"/>
      <c r="Y319" s="144"/>
      <c r="Z319" s="144"/>
      <c r="AA319" s="144"/>
      <c r="AB319" s="144"/>
      <c r="AC319" s="144"/>
      <c r="AD319" s="200"/>
      <c r="AE319" s="144"/>
      <c r="AF319" s="144"/>
      <c r="AG319" s="144"/>
      <c r="AH319" s="144"/>
      <c r="AI319" s="144"/>
    </row>
    <row r="320" spans="1:35" s="219" customFormat="1" ht="13" customHeight="1">
      <c r="A320" s="144"/>
      <c r="B320" s="144"/>
      <c r="C320" s="144"/>
      <c r="D320" s="144"/>
      <c r="E320" s="144"/>
      <c r="F320" s="144"/>
      <c r="G320" s="144"/>
      <c r="H320" s="144"/>
      <c r="I320" s="144"/>
      <c r="J320" s="144"/>
      <c r="K320" s="144"/>
      <c r="L320" s="144"/>
      <c r="M320" s="144"/>
      <c r="N320" s="144"/>
      <c r="O320" s="144"/>
      <c r="P320" s="144"/>
      <c r="Q320" s="144"/>
      <c r="R320" s="144"/>
      <c r="S320" s="144"/>
      <c r="T320" s="144"/>
      <c r="U320" s="144"/>
      <c r="V320" s="144"/>
      <c r="W320" s="144"/>
      <c r="X320" s="144"/>
      <c r="Y320" s="144"/>
      <c r="Z320" s="144"/>
      <c r="AA320" s="144"/>
      <c r="AB320" s="144"/>
      <c r="AC320" s="144"/>
      <c r="AD320" s="200"/>
      <c r="AE320" s="144"/>
      <c r="AF320" s="144"/>
      <c r="AG320" s="144"/>
      <c r="AH320" s="144"/>
      <c r="AI320" s="144"/>
    </row>
    <row r="321" spans="1:35" s="219" customFormat="1" ht="13" customHeight="1">
      <c r="A321" s="144"/>
      <c r="B321" s="144"/>
      <c r="C321" s="144"/>
      <c r="D321" s="144"/>
      <c r="E321" s="144"/>
      <c r="F321" s="144"/>
      <c r="G321" s="144"/>
      <c r="H321" s="144"/>
      <c r="I321" s="144"/>
      <c r="J321" s="144"/>
      <c r="K321" s="144"/>
      <c r="L321" s="144"/>
      <c r="M321" s="144"/>
      <c r="N321" s="144"/>
      <c r="O321" s="144"/>
      <c r="P321" s="144"/>
      <c r="Q321" s="144"/>
      <c r="R321" s="144"/>
      <c r="S321" s="144"/>
      <c r="T321" s="144"/>
      <c r="U321" s="144"/>
      <c r="V321" s="144"/>
      <c r="W321" s="144"/>
      <c r="X321" s="144"/>
      <c r="Y321" s="144"/>
      <c r="Z321" s="144"/>
      <c r="AA321" s="144"/>
      <c r="AB321" s="144"/>
      <c r="AC321" s="144"/>
      <c r="AD321" s="200"/>
      <c r="AE321" s="144"/>
      <c r="AF321" s="144"/>
      <c r="AG321" s="144"/>
      <c r="AH321" s="144"/>
      <c r="AI321" s="144"/>
    </row>
    <row r="322" spans="1:35" s="219" customFormat="1" ht="13" customHeight="1">
      <c r="A322" s="144"/>
      <c r="B322" s="144"/>
      <c r="C322" s="144"/>
      <c r="D322" s="144"/>
      <c r="E322" s="144"/>
      <c r="F322" s="144"/>
      <c r="G322" s="144"/>
      <c r="H322" s="144"/>
      <c r="I322" s="144"/>
      <c r="J322" s="144"/>
      <c r="K322" s="144"/>
      <c r="L322" s="144"/>
      <c r="M322" s="144"/>
      <c r="N322" s="144"/>
      <c r="O322" s="144"/>
      <c r="P322" s="144"/>
      <c r="Q322" s="144"/>
      <c r="R322" s="144"/>
      <c r="S322" s="144"/>
      <c r="T322" s="144"/>
      <c r="U322" s="144"/>
      <c r="V322" s="144"/>
      <c r="W322" s="144"/>
      <c r="X322" s="144"/>
      <c r="Y322" s="144"/>
      <c r="Z322" s="144"/>
      <c r="AA322" s="144"/>
      <c r="AB322" s="144"/>
      <c r="AC322" s="144"/>
      <c r="AD322" s="200"/>
      <c r="AE322" s="144"/>
      <c r="AF322" s="144"/>
      <c r="AG322" s="144"/>
      <c r="AH322" s="144"/>
      <c r="AI322" s="144"/>
    </row>
    <row r="323" spans="1:35" s="219" customFormat="1" ht="13" customHeight="1">
      <c r="A323" s="144"/>
      <c r="B323" s="144"/>
      <c r="C323" s="144"/>
      <c r="D323" s="144"/>
      <c r="E323" s="144"/>
      <c r="F323" s="144"/>
      <c r="G323" s="144"/>
      <c r="H323" s="144"/>
      <c r="I323" s="144"/>
      <c r="J323" s="144"/>
      <c r="K323" s="144"/>
      <c r="L323" s="144"/>
      <c r="M323" s="144"/>
      <c r="N323" s="144"/>
      <c r="O323" s="144"/>
      <c r="P323" s="144"/>
      <c r="Q323" s="144"/>
      <c r="R323" s="144"/>
      <c r="S323" s="144"/>
      <c r="T323" s="144"/>
      <c r="U323" s="144"/>
      <c r="V323" s="144"/>
      <c r="W323" s="144"/>
      <c r="X323" s="144"/>
      <c r="Y323" s="144"/>
      <c r="Z323" s="144"/>
      <c r="AA323" s="144"/>
      <c r="AB323" s="144"/>
      <c r="AC323" s="144"/>
      <c r="AD323" s="200"/>
      <c r="AE323" s="144"/>
      <c r="AF323" s="144"/>
      <c r="AG323" s="144"/>
      <c r="AH323" s="144"/>
      <c r="AI323" s="144"/>
    </row>
    <row r="324" spans="1:35" s="219" customFormat="1" ht="13" customHeight="1">
      <c r="A324" s="144"/>
      <c r="B324" s="144"/>
      <c r="C324" s="144"/>
      <c r="D324" s="144"/>
      <c r="E324" s="144"/>
      <c r="F324" s="144"/>
      <c r="G324" s="144"/>
      <c r="H324" s="144"/>
      <c r="I324" s="144"/>
      <c r="J324" s="144"/>
      <c r="K324" s="144"/>
      <c r="L324" s="144"/>
      <c r="M324" s="144"/>
      <c r="N324" s="144"/>
      <c r="O324" s="144"/>
      <c r="P324" s="144"/>
      <c r="Q324" s="144"/>
      <c r="R324" s="144"/>
      <c r="S324" s="144"/>
      <c r="T324" s="144"/>
      <c r="U324" s="144"/>
      <c r="V324" s="144"/>
      <c r="W324" s="144"/>
      <c r="X324" s="144"/>
      <c r="Y324" s="144"/>
      <c r="Z324" s="144"/>
      <c r="AA324" s="144"/>
      <c r="AB324" s="144"/>
      <c r="AC324" s="144"/>
      <c r="AD324" s="200"/>
      <c r="AE324" s="144"/>
      <c r="AF324" s="144"/>
      <c r="AG324" s="144"/>
      <c r="AH324" s="144"/>
      <c r="AI324" s="144"/>
    </row>
    <row r="325" spans="1:35" s="219" customFormat="1" ht="13" customHeight="1">
      <c r="A325" s="144"/>
      <c r="B325" s="144"/>
      <c r="C325" s="144"/>
      <c r="D325" s="144"/>
      <c r="E325" s="144"/>
      <c r="F325" s="144"/>
      <c r="G325" s="144"/>
      <c r="H325" s="144"/>
      <c r="I325" s="144"/>
      <c r="J325" s="144"/>
      <c r="K325" s="144"/>
      <c r="L325" s="144"/>
      <c r="M325" s="144"/>
      <c r="N325" s="144"/>
      <c r="O325" s="144"/>
      <c r="P325" s="144"/>
      <c r="Q325" s="144"/>
      <c r="R325" s="144"/>
      <c r="S325" s="144"/>
      <c r="T325" s="144"/>
      <c r="U325" s="144"/>
      <c r="V325" s="144"/>
      <c r="W325" s="144"/>
      <c r="X325" s="144"/>
      <c r="Y325" s="144"/>
      <c r="Z325" s="144"/>
      <c r="AA325" s="144"/>
      <c r="AB325" s="144"/>
      <c r="AC325" s="144"/>
      <c r="AD325" s="200"/>
      <c r="AE325" s="144"/>
      <c r="AF325" s="144"/>
      <c r="AG325" s="144"/>
      <c r="AH325" s="144"/>
      <c r="AI325" s="144"/>
    </row>
    <row r="326" spans="1:35" s="219" customFormat="1" ht="13" customHeight="1">
      <c r="A326" s="144"/>
      <c r="B326" s="144"/>
      <c r="C326" s="144"/>
      <c r="D326" s="144"/>
      <c r="E326" s="144"/>
      <c r="F326" s="144"/>
      <c r="G326" s="144"/>
      <c r="H326" s="144"/>
      <c r="I326" s="144"/>
      <c r="J326" s="144"/>
      <c r="K326" s="144"/>
      <c r="L326" s="144"/>
      <c r="M326" s="144"/>
      <c r="N326" s="144"/>
      <c r="O326" s="144"/>
      <c r="P326" s="144"/>
      <c r="Q326" s="144"/>
      <c r="R326" s="144"/>
      <c r="S326" s="144"/>
      <c r="T326" s="144"/>
      <c r="U326" s="144"/>
      <c r="V326" s="144"/>
      <c r="W326" s="144"/>
      <c r="X326" s="144"/>
      <c r="Y326" s="144"/>
      <c r="Z326" s="144"/>
      <c r="AA326" s="144"/>
      <c r="AB326" s="144"/>
      <c r="AC326" s="144"/>
      <c r="AD326" s="200"/>
      <c r="AE326" s="144"/>
      <c r="AF326" s="144"/>
      <c r="AG326" s="144"/>
      <c r="AH326" s="144"/>
      <c r="AI326" s="144"/>
    </row>
    <row r="327" spans="1:35" s="219" customFormat="1" ht="13" customHeight="1">
      <c r="A327" s="144"/>
      <c r="B327" s="144"/>
      <c r="C327" s="144"/>
      <c r="D327" s="144"/>
      <c r="E327" s="144"/>
      <c r="F327" s="144"/>
      <c r="G327" s="144"/>
      <c r="H327" s="144"/>
      <c r="I327" s="144"/>
      <c r="J327" s="144"/>
      <c r="K327" s="144"/>
      <c r="L327" s="144"/>
      <c r="M327" s="144"/>
      <c r="N327" s="144"/>
      <c r="O327" s="144"/>
      <c r="P327" s="144"/>
      <c r="Q327" s="144"/>
      <c r="R327" s="144"/>
      <c r="S327" s="144"/>
      <c r="T327" s="144"/>
      <c r="U327" s="144"/>
      <c r="V327" s="144"/>
      <c r="W327" s="144"/>
      <c r="X327" s="144"/>
      <c r="Y327" s="144"/>
      <c r="Z327" s="144"/>
      <c r="AA327" s="144"/>
      <c r="AB327" s="144"/>
      <c r="AC327" s="144"/>
      <c r="AD327" s="200"/>
      <c r="AE327" s="144"/>
      <c r="AF327" s="144"/>
      <c r="AG327" s="144"/>
      <c r="AH327" s="144"/>
      <c r="AI327" s="144"/>
    </row>
    <row r="328" spans="1:35" s="219" customFormat="1" ht="13" customHeight="1">
      <c r="A328" s="144"/>
      <c r="B328" s="144"/>
      <c r="C328" s="144"/>
      <c r="D328" s="144"/>
      <c r="E328" s="144"/>
      <c r="F328" s="144"/>
      <c r="G328" s="144"/>
      <c r="H328" s="144"/>
      <c r="I328" s="144"/>
      <c r="J328" s="144"/>
      <c r="K328" s="144"/>
      <c r="L328" s="144"/>
      <c r="M328" s="144"/>
      <c r="N328" s="144"/>
      <c r="O328" s="144"/>
      <c r="P328" s="144"/>
      <c r="Q328" s="144"/>
      <c r="R328" s="144"/>
      <c r="S328" s="144"/>
      <c r="T328" s="144"/>
      <c r="U328" s="144"/>
      <c r="V328" s="144"/>
      <c r="W328" s="144"/>
      <c r="X328" s="144"/>
      <c r="Y328" s="144"/>
      <c r="Z328" s="144"/>
      <c r="AA328" s="144"/>
      <c r="AB328" s="144"/>
      <c r="AC328" s="144"/>
      <c r="AD328" s="200"/>
      <c r="AE328" s="144"/>
      <c r="AF328" s="144"/>
      <c r="AG328" s="144"/>
      <c r="AH328" s="144"/>
      <c r="AI328" s="144"/>
    </row>
    <row r="329" spans="1:35" s="219" customFormat="1" ht="13" customHeight="1">
      <c r="A329" s="144"/>
      <c r="B329" s="144"/>
      <c r="C329" s="144"/>
      <c r="D329" s="144"/>
      <c r="E329" s="144"/>
      <c r="F329" s="144"/>
      <c r="G329" s="144"/>
      <c r="H329" s="144"/>
      <c r="I329" s="144"/>
      <c r="J329" s="144"/>
      <c r="K329" s="144"/>
      <c r="L329" s="144"/>
      <c r="M329" s="144"/>
      <c r="N329" s="144"/>
      <c r="O329" s="144"/>
      <c r="P329" s="144"/>
      <c r="Q329" s="144"/>
      <c r="R329" s="144"/>
      <c r="S329" s="144"/>
      <c r="T329" s="144"/>
      <c r="U329" s="144"/>
      <c r="V329" s="144"/>
      <c r="W329" s="144"/>
      <c r="X329" s="144"/>
      <c r="Y329" s="144"/>
      <c r="Z329" s="144"/>
      <c r="AA329" s="144"/>
      <c r="AB329" s="144"/>
      <c r="AC329" s="144"/>
      <c r="AD329" s="200"/>
      <c r="AE329" s="144"/>
      <c r="AF329" s="144"/>
      <c r="AG329" s="144"/>
      <c r="AH329" s="144"/>
      <c r="AI329" s="144"/>
    </row>
    <row r="330" spans="1:35" s="219" customFormat="1" ht="13" customHeight="1">
      <c r="A330" s="144"/>
      <c r="B330" s="144"/>
      <c r="C330" s="144"/>
      <c r="D330" s="144"/>
      <c r="E330" s="144"/>
      <c r="F330" s="144"/>
      <c r="G330" s="144"/>
      <c r="H330" s="144"/>
      <c r="I330" s="144"/>
      <c r="J330" s="144"/>
      <c r="K330" s="144"/>
      <c r="L330" s="144"/>
      <c r="M330" s="144"/>
      <c r="N330" s="144"/>
      <c r="O330" s="144"/>
      <c r="P330" s="144"/>
      <c r="Q330" s="144"/>
      <c r="R330" s="144"/>
      <c r="S330" s="144"/>
      <c r="T330" s="144"/>
      <c r="U330" s="144"/>
      <c r="V330" s="144"/>
      <c r="W330" s="144"/>
      <c r="X330" s="144"/>
      <c r="Y330" s="144"/>
      <c r="Z330" s="144"/>
      <c r="AA330" s="144"/>
      <c r="AB330" s="144"/>
      <c r="AC330" s="144"/>
      <c r="AD330" s="200"/>
      <c r="AE330" s="144"/>
      <c r="AF330" s="144"/>
      <c r="AG330" s="144"/>
      <c r="AH330" s="144"/>
      <c r="AI330" s="144"/>
    </row>
    <row r="331" spans="1:35" s="219" customFormat="1" ht="13" customHeight="1">
      <c r="A331" s="144"/>
      <c r="B331" s="144"/>
      <c r="C331" s="144"/>
      <c r="D331" s="144"/>
      <c r="E331" s="144"/>
      <c r="F331" s="144"/>
      <c r="G331" s="144"/>
      <c r="H331" s="144"/>
      <c r="I331" s="144"/>
      <c r="J331" s="144"/>
      <c r="K331" s="144"/>
      <c r="L331" s="144"/>
      <c r="M331" s="144"/>
      <c r="N331" s="144"/>
      <c r="O331" s="144"/>
      <c r="P331" s="144"/>
      <c r="Q331" s="144"/>
      <c r="R331" s="144"/>
      <c r="S331" s="144"/>
      <c r="T331" s="144"/>
      <c r="U331" s="144"/>
      <c r="V331" s="144"/>
      <c r="W331" s="144"/>
      <c r="X331" s="144"/>
      <c r="Y331" s="144"/>
      <c r="Z331" s="144"/>
      <c r="AA331" s="144"/>
      <c r="AB331" s="144"/>
      <c r="AC331" s="144"/>
      <c r="AD331" s="200"/>
      <c r="AE331" s="144"/>
      <c r="AF331" s="144"/>
      <c r="AG331" s="144"/>
      <c r="AH331" s="144"/>
      <c r="AI331" s="144"/>
    </row>
    <row r="332" spans="1:35" s="219" customFormat="1" ht="13" customHeight="1">
      <c r="A332" s="144"/>
      <c r="B332" s="144"/>
      <c r="C332" s="144"/>
      <c r="D332" s="144"/>
      <c r="E332" s="144"/>
      <c r="F332" s="144"/>
      <c r="G332" s="144"/>
      <c r="H332" s="144"/>
      <c r="I332" s="144"/>
      <c r="J332" s="144"/>
      <c r="K332" s="144"/>
      <c r="L332" s="144"/>
      <c r="M332" s="144"/>
      <c r="N332" s="144"/>
      <c r="O332" s="144"/>
      <c r="P332" s="144"/>
      <c r="Q332" s="144"/>
      <c r="R332" s="144"/>
      <c r="S332" s="144"/>
      <c r="T332" s="144"/>
      <c r="U332" s="144"/>
      <c r="V332" s="144"/>
      <c r="W332" s="144"/>
      <c r="X332" s="144"/>
      <c r="Y332" s="144"/>
      <c r="Z332" s="144"/>
      <c r="AA332" s="144"/>
      <c r="AB332" s="144"/>
      <c r="AC332" s="144"/>
      <c r="AD332" s="200"/>
      <c r="AE332" s="144"/>
      <c r="AF332" s="144"/>
      <c r="AG332" s="144"/>
      <c r="AH332" s="144"/>
      <c r="AI332" s="144"/>
    </row>
    <row r="333" spans="1:35" s="219" customFormat="1" ht="13" customHeight="1">
      <c r="A333" s="144"/>
      <c r="B333" s="144"/>
      <c r="C333" s="144"/>
      <c r="D333" s="144"/>
      <c r="E333" s="144"/>
      <c r="F333" s="144"/>
      <c r="G333" s="144"/>
      <c r="H333" s="144"/>
      <c r="I333" s="144"/>
      <c r="J333" s="144"/>
      <c r="K333" s="144"/>
      <c r="L333" s="144"/>
      <c r="M333" s="144"/>
      <c r="N333" s="144"/>
      <c r="O333" s="144"/>
      <c r="P333" s="144"/>
      <c r="Q333" s="144"/>
      <c r="R333" s="144"/>
      <c r="S333" s="144"/>
      <c r="T333" s="144"/>
      <c r="U333" s="144"/>
      <c r="V333" s="144"/>
      <c r="W333" s="144"/>
      <c r="X333" s="144"/>
      <c r="Y333" s="144"/>
      <c r="Z333" s="144"/>
      <c r="AA333" s="144"/>
      <c r="AB333" s="144"/>
      <c r="AC333" s="144"/>
      <c r="AD333" s="200"/>
      <c r="AE333" s="144"/>
      <c r="AF333" s="144"/>
      <c r="AG333" s="144"/>
      <c r="AH333" s="144"/>
      <c r="AI333" s="144"/>
    </row>
    <row r="334" spans="1:35" s="219" customFormat="1" ht="13" customHeight="1">
      <c r="A334" s="144"/>
      <c r="B334" s="144"/>
      <c r="C334" s="144"/>
      <c r="D334" s="144"/>
      <c r="E334" s="144"/>
      <c r="F334" s="144"/>
      <c r="G334" s="144"/>
      <c r="H334" s="144"/>
      <c r="I334" s="144"/>
      <c r="J334" s="144"/>
      <c r="K334" s="144"/>
      <c r="L334" s="144"/>
      <c r="M334" s="144"/>
      <c r="N334" s="144"/>
      <c r="O334" s="144"/>
      <c r="P334" s="144"/>
      <c r="Q334" s="144"/>
      <c r="R334" s="144"/>
      <c r="S334" s="144"/>
      <c r="T334" s="144"/>
      <c r="U334" s="144"/>
      <c r="V334" s="144"/>
      <c r="W334" s="144"/>
      <c r="X334" s="144"/>
      <c r="Y334" s="144"/>
      <c r="Z334" s="144"/>
      <c r="AA334" s="144"/>
      <c r="AB334" s="144"/>
      <c r="AC334" s="144"/>
      <c r="AD334" s="200"/>
      <c r="AE334" s="144"/>
      <c r="AF334" s="144"/>
      <c r="AG334" s="144"/>
      <c r="AH334" s="144"/>
      <c r="AI334" s="144"/>
    </row>
    <row r="335" spans="1:35" s="219" customFormat="1" ht="13" customHeight="1">
      <c r="A335" s="144"/>
      <c r="B335" s="144"/>
      <c r="C335" s="144"/>
      <c r="D335" s="144"/>
      <c r="E335" s="144"/>
      <c r="F335" s="144"/>
      <c r="G335" s="144"/>
      <c r="H335" s="144"/>
      <c r="I335" s="144"/>
      <c r="J335" s="144"/>
      <c r="K335" s="144"/>
      <c r="L335" s="144"/>
      <c r="M335" s="144"/>
      <c r="N335" s="144"/>
      <c r="O335" s="144"/>
      <c r="P335" s="144"/>
      <c r="Q335" s="144"/>
      <c r="R335" s="144"/>
      <c r="S335" s="144"/>
      <c r="T335" s="144"/>
      <c r="U335" s="144"/>
      <c r="V335" s="144"/>
      <c r="W335" s="144"/>
      <c r="X335" s="144"/>
      <c r="Y335" s="144"/>
      <c r="Z335" s="144"/>
      <c r="AA335" s="144"/>
      <c r="AB335" s="144"/>
      <c r="AC335" s="144"/>
      <c r="AD335" s="200"/>
      <c r="AE335" s="144"/>
      <c r="AF335" s="144"/>
      <c r="AG335" s="144"/>
      <c r="AH335" s="144"/>
      <c r="AI335" s="144"/>
    </row>
    <row r="336" spans="1:35" s="219" customFormat="1" ht="13" customHeight="1">
      <c r="A336" s="144"/>
      <c r="B336" s="144"/>
      <c r="C336" s="144"/>
      <c r="D336" s="144"/>
      <c r="E336" s="144"/>
      <c r="F336" s="144"/>
      <c r="G336" s="144"/>
      <c r="H336" s="144"/>
      <c r="I336" s="144"/>
      <c r="J336" s="144"/>
      <c r="K336" s="144"/>
      <c r="L336" s="144"/>
      <c r="M336" s="144"/>
      <c r="N336" s="144"/>
      <c r="O336" s="144"/>
      <c r="P336" s="144"/>
      <c r="Q336" s="144"/>
      <c r="R336" s="144"/>
      <c r="S336" s="144"/>
      <c r="T336" s="144"/>
      <c r="U336" s="144"/>
      <c r="V336" s="144"/>
      <c r="W336" s="144"/>
      <c r="X336" s="144"/>
      <c r="Y336" s="144"/>
      <c r="Z336" s="144"/>
      <c r="AA336" s="144"/>
      <c r="AB336" s="144"/>
      <c r="AC336" s="144"/>
      <c r="AD336" s="200"/>
      <c r="AE336" s="144"/>
      <c r="AF336" s="144"/>
      <c r="AG336" s="144"/>
      <c r="AH336" s="144"/>
      <c r="AI336" s="144"/>
    </row>
  </sheetData>
  <sheetProtection algorithmName="SHA-512" hashValue="nbSWUKsWXHuQ4MbdgPGG09Ck/0lhB8dTELE5YGJkAW32Gn4oFR/H/wgBZuIrEjs3o2sy06QGPhkNpUCZwAvp8g==" saltValue="1hOpj2Te1grbAYZkx3z3Vg==" spinCount="100000" sheet="1" objects="1" scenarios="1"/>
  <mergeCells count="170">
    <mergeCell ref="C12:I13"/>
    <mergeCell ref="T12:AA13"/>
    <mergeCell ref="C15:D15"/>
    <mergeCell ref="E15:F15"/>
    <mergeCell ref="G15:H15"/>
    <mergeCell ref="I15:J15"/>
    <mergeCell ref="Z5:AA5"/>
    <mergeCell ref="AA7:AB7"/>
    <mergeCell ref="C8:E8"/>
    <mergeCell ref="G8:H8"/>
    <mergeCell ref="J8:Q8"/>
    <mergeCell ref="S8:V8"/>
    <mergeCell ref="X8:Z8"/>
    <mergeCell ref="AA8:AB8"/>
    <mergeCell ref="E18:H18"/>
    <mergeCell ref="J18:L18"/>
    <mergeCell ref="S18:V18"/>
    <mergeCell ref="X18:Z18"/>
    <mergeCell ref="S16:T16"/>
    <mergeCell ref="C16:D16"/>
    <mergeCell ref="E16:F16"/>
    <mergeCell ref="G16:H16"/>
    <mergeCell ref="I16:J16"/>
    <mergeCell ref="E21:H21"/>
    <mergeCell ref="S21:V21"/>
    <mergeCell ref="E22:H22"/>
    <mergeCell ref="S22:V22"/>
    <mergeCell ref="X21:Z21"/>
    <mergeCell ref="X22:Z22"/>
    <mergeCell ref="E19:H19"/>
    <mergeCell ref="S19:V19"/>
    <mergeCell ref="E20:H20"/>
    <mergeCell ref="S20:V20"/>
    <mergeCell ref="X20:Z20"/>
    <mergeCell ref="E25:H25"/>
    <mergeCell ref="S25:V25"/>
    <mergeCell ref="E26:H26"/>
    <mergeCell ref="S26:V26"/>
    <mergeCell ref="X25:Z25"/>
    <mergeCell ref="X26:Z26"/>
    <mergeCell ref="E23:H23"/>
    <mergeCell ref="S23:V23"/>
    <mergeCell ref="E24:H24"/>
    <mergeCell ref="S24:V24"/>
    <mergeCell ref="X23:Z23"/>
    <mergeCell ref="X24:Z24"/>
    <mergeCell ref="J23:L23"/>
    <mergeCell ref="J24:L24"/>
    <mergeCell ref="J25:L25"/>
    <mergeCell ref="J26:L26"/>
    <mergeCell ref="C50:AA50"/>
    <mergeCell ref="C51:H51"/>
    <mergeCell ref="I51:L51"/>
    <mergeCell ref="M51:O51"/>
    <mergeCell ref="P51:Q51"/>
    <mergeCell ref="R51:S51"/>
    <mergeCell ref="C41:AA41"/>
    <mergeCell ref="U40:AC40"/>
    <mergeCell ref="Q40:T40"/>
    <mergeCell ref="G40:O40"/>
    <mergeCell ref="C40:F40"/>
    <mergeCell ref="T51:U51"/>
    <mergeCell ref="V51:W51"/>
    <mergeCell ref="R49:AC49"/>
    <mergeCell ref="C42:AC42"/>
    <mergeCell ref="C43:AC43"/>
    <mergeCell ref="C44:AC44"/>
    <mergeCell ref="C45:AC45"/>
    <mergeCell ref="C46:AC46"/>
    <mergeCell ref="C47:AC47"/>
    <mergeCell ref="D49:N49"/>
    <mergeCell ref="V56:W56"/>
    <mergeCell ref="Y56:AA56"/>
    <mergeCell ref="D58:N58"/>
    <mergeCell ref="Q58:AA58"/>
    <mergeCell ref="V54:W54"/>
    <mergeCell ref="Y54:AA54"/>
    <mergeCell ref="V55:W55"/>
    <mergeCell ref="C52:H52"/>
    <mergeCell ref="I52:L52"/>
    <mergeCell ref="M52:O52"/>
    <mergeCell ref="P52:Q52"/>
    <mergeCell ref="R52:S52"/>
    <mergeCell ref="T52:U52"/>
    <mergeCell ref="V52:W52"/>
    <mergeCell ref="H53:K53"/>
    <mergeCell ref="L53:O53"/>
    <mergeCell ref="P53:S53"/>
    <mergeCell ref="T53:W53"/>
    <mergeCell ref="C56:H56"/>
    <mergeCell ref="I56:L56"/>
    <mergeCell ref="M56:O56"/>
    <mergeCell ref="P56:Q56"/>
    <mergeCell ref="R56:S56"/>
    <mergeCell ref="T56:U56"/>
    <mergeCell ref="T54:U54"/>
    <mergeCell ref="C55:H55"/>
    <mergeCell ref="I55:L55"/>
    <mergeCell ref="M55:O55"/>
    <mergeCell ref="P55:Q55"/>
    <mergeCell ref="R55:S55"/>
    <mergeCell ref="T55:U55"/>
    <mergeCell ref="C54:H54"/>
    <mergeCell ref="I54:L54"/>
    <mergeCell ref="M54:O54"/>
    <mergeCell ref="P54:Q54"/>
    <mergeCell ref="R54:S54"/>
    <mergeCell ref="Y52:AA52"/>
    <mergeCell ref="S15:T15"/>
    <mergeCell ref="U16:V16"/>
    <mergeCell ref="U15:V15"/>
    <mergeCell ref="W16:Y16"/>
    <mergeCell ref="W15:Y15"/>
    <mergeCell ref="X19:Z19"/>
    <mergeCell ref="C37:F37"/>
    <mergeCell ref="C38:F38"/>
    <mergeCell ref="C39:F39"/>
    <mergeCell ref="Q15:R15"/>
    <mergeCell ref="Q16:R16"/>
    <mergeCell ref="J19:L19"/>
    <mergeCell ref="J20:L20"/>
    <mergeCell ref="J21:L21"/>
    <mergeCell ref="J22:L22"/>
    <mergeCell ref="G38:L38"/>
    <mergeCell ref="U38:Z38"/>
    <mergeCell ref="G39:L39"/>
    <mergeCell ref="U39:Z39"/>
    <mergeCell ref="Q39:T39"/>
    <mergeCell ref="G36:L36"/>
    <mergeCell ref="U36:Z36"/>
    <mergeCell ref="G37:L37"/>
    <mergeCell ref="C36:F36"/>
    <mergeCell ref="E34:H34"/>
    <mergeCell ref="Q36:T36"/>
    <mergeCell ref="Q37:T37"/>
    <mergeCell ref="Q38:T38"/>
    <mergeCell ref="U37:Z37"/>
    <mergeCell ref="E32:H32"/>
    <mergeCell ref="S34:V34"/>
    <mergeCell ref="E35:H35"/>
    <mergeCell ref="S35:V35"/>
    <mergeCell ref="X35:Z35"/>
    <mergeCell ref="J35:L35"/>
    <mergeCell ref="J32:L32"/>
    <mergeCell ref="J33:L33"/>
    <mergeCell ref="J34:L34"/>
    <mergeCell ref="X32:Z32"/>
    <mergeCell ref="X33:Z33"/>
    <mergeCell ref="X34:Z34"/>
    <mergeCell ref="X27:Z27"/>
    <mergeCell ref="X28:Z28"/>
    <mergeCell ref="S32:V32"/>
    <mergeCell ref="E33:H33"/>
    <mergeCell ref="S33:V33"/>
    <mergeCell ref="E30:H30"/>
    <mergeCell ref="S30:V30"/>
    <mergeCell ref="E31:H31"/>
    <mergeCell ref="S31:V31"/>
    <mergeCell ref="E27:H27"/>
    <mergeCell ref="S27:V27"/>
    <mergeCell ref="E29:H29"/>
    <mergeCell ref="S29:V29"/>
    <mergeCell ref="J27:L27"/>
    <mergeCell ref="J28:L28"/>
    <mergeCell ref="J29:L29"/>
    <mergeCell ref="J30:L30"/>
    <mergeCell ref="J31:L31"/>
    <mergeCell ref="X29:Z29"/>
    <mergeCell ref="X30:Z30"/>
    <mergeCell ref="X31:Z31"/>
  </mergeCells>
  <printOptions horizontalCentered="1" verticalCentered="1"/>
  <pageMargins left="0.19685039370078741" right="0.19685039370078741" top="0.19685039370078741" bottom="0.19685039370078741" header="0" footer="0"/>
  <pageSetup paperSize="9" scale="8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Spieldaten</vt:lpstr>
      <vt:lpstr>Kosten-SR - BE</vt:lpstr>
      <vt:lpstr>Abrechnungsformular</vt:lpstr>
      <vt:lpstr>Vorgabewerte</vt:lpstr>
      <vt:lpstr>Spielberichtsbogen</vt:lpstr>
      <vt:lpstr>Altersklasse</vt:lpstr>
      <vt:lpstr>Datum</vt:lpstr>
      <vt:lpstr>Abrechnungsformular!Druckbereich</vt:lpstr>
      <vt:lpstr>'Kosten-SR - BE'!Druckbereich</vt:lpstr>
      <vt:lpstr>Spielberichtsbogen!Druckbereich</vt:lpstr>
      <vt:lpstr>Spieldaten!Druckbereich</vt:lpstr>
      <vt:lpstr>Turnierleitung</vt:lpstr>
      <vt:lpstr>Typ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Iris Moog</cp:lastModifiedBy>
  <cp:lastPrinted>2021-10-09T10:57:44Z</cp:lastPrinted>
  <dcterms:created xsi:type="dcterms:W3CDTF">2003-09-29T10:46:46Z</dcterms:created>
  <dcterms:modified xsi:type="dcterms:W3CDTF">2024-09-07T14:27:41Z</dcterms:modified>
  <cp:category/>
</cp:coreProperties>
</file>